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20" windowWidth="22960" windowHeight="10700" activeTab="0"/>
  </bookViews>
  <sheets>
    <sheet name="Combined Funds" sheetId="1" r:id="rId1"/>
    <sheet name="Questions" sheetId="2" state="hidden" r:id="rId2"/>
  </sheets>
  <definedNames>
    <definedName name="_ftn1" localSheetId="0">#REF!</definedName>
  </definedNames>
  <calcPr fullCalcOnLoad="1"/>
</workbook>
</file>

<file path=xl/sharedStrings.xml><?xml version="1.0" encoding="utf-8"?>
<sst xmlns="http://schemas.openxmlformats.org/spreadsheetml/2006/main" count="220" uniqueCount="206">
  <si>
    <t>COMMENTS</t>
  </si>
  <si>
    <t>INCOME</t>
  </si>
  <si>
    <t>Total Income</t>
  </si>
  <si>
    <t>North Coast Tourism Council</t>
  </si>
  <si>
    <t>Website Maintenance /Development</t>
  </si>
  <si>
    <t>Public Relations</t>
  </si>
  <si>
    <t>Public Relations Contract</t>
  </si>
  <si>
    <t>Total Public Relations</t>
  </si>
  <si>
    <t>Travel Shows - Shipping</t>
  </si>
  <si>
    <t>Annual Meeting</t>
  </si>
  <si>
    <t>Meeting Expenses</t>
  </si>
  <si>
    <t>Accountant Fees</t>
  </si>
  <si>
    <t>Legal Fees</t>
  </si>
  <si>
    <t>Postage/Shipping</t>
  </si>
  <si>
    <t>Copying/Printing</t>
  </si>
  <si>
    <t>Telephone/Telecommunications</t>
  </si>
  <si>
    <t>TOTAL EXPENSES</t>
  </si>
  <si>
    <t>MCLA BID Assessment</t>
  </si>
  <si>
    <t>MCPA Matching Funds</t>
  </si>
  <si>
    <t>Advertising/Media</t>
  </si>
  <si>
    <t>Photography</t>
  </si>
  <si>
    <t>Total Advertising/Media</t>
  </si>
  <si>
    <t>Development/Maintenance</t>
  </si>
  <si>
    <t>Total Website Maintenance/Development</t>
  </si>
  <si>
    <t>Total Leisure/Group Sales</t>
  </si>
  <si>
    <t>Visitor Services/Fulfillment</t>
  </si>
  <si>
    <t>Event Partnership Funding</t>
  </si>
  <si>
    <t>In-County Mixers, Fairs</t>
  </si>
  <si>
    <t>State Fair Exhibit</t>
  </si>
  <si>
    <t>Total Visitor Services/Fulfillment</t>
  </si>
  <si>
    <t>Partnerships</t>
  </si>
  <si>
    <t>Total Partnerships</t>
  </si>
  <si>
    <t>TOTAL MARKETING ACTIVITIES</t>
  </si>
  <si>
    <t>Office/ Storage Rent</t>
  </si>
  <si>
    <t>Office Supplies</t>
  </si>
  <si>
    <t>Utilities</t>
  </si>
  <si>
    <t>Accounting Fees</t>
  </si>
  <si>
    <t>Bank Fees</t>
  </si>
  <si>
    <t>Bookkeeping</t>
  </si>
  <si>
    <t>Partnership Related Staff Travel</t>
  </si>
  <si>
    <t>Insurances</t>
  </si>
  <si>
    <t>mcla.info development/maintenance</t>
  </si>
  <si>
    <t xml:space="preserve">Over/Under </t>
  </si>
  <si>
    <t>North Coast Tourism Council Administration</t>
  </si>
  <si>
    <t>Leisure/Group Sales Staff Related Travel</t>
  </si>
  <si>
    <t>MARKETING ACTIVITIES - MEDIA &amp; WEBSITE</t>
  </si>
  <si>
    <t>MARKETING ACTIVITIES - VISITOR SERVICES &amp; PARTNERSHIPS</t>
  </si>
  <si>
    <t>TOTAL - VISITOR SERVICES &amp; PARTNERSHIP</t>
  </si>
  <si>
    <t>Visit Mendocino County, Inc. Administrative Travel</t>
  </si>
  <si>
    <t>MCLA Adminstrative Travel</t>
  </si>
  <si>
    <t>MCPA  Administrative Travel</t>
  </si>
  <si>
    <t xml:space="preserve">Memberships - CVB's, CalTIA, Chambers, MPI </t>
  </si>
  <si>
    <t>Interest</t>
  </si>
  <si>
    <t>Other Income (misc)</t>
  </si>
  <si>
    <t>Member Newsletter Printing</t>
  </si>
  <si>
    <t>Member Newsletter Postage</t>
  </si>
  <si>
    <t>Visitor Center/Information Support</t>
  </si>
  <si>
    <t>Print and On-Line Advertising</t>
  </si>
  <si>
    <t>Advertising Development and Design</t>
  </si>
  <si>
    <t>Consumer and Trade Shows</t>
  </si>
  <si>
    <t>Booth Development and Give-A-Ways</t>
  </si>
  <si>
    <t>Signage - Gateway, Kiosks and Directional</t>
  </si>
  <si>
    <t>Conferences and Seminars</t>
  </si>
  <si>
    <t>Insurance - BOD and Liability</t>
  </si>
  <si>
    <t>Member Mailings (elections, by-laws, etc)</t>
  </si>
  <si>
    <t>Visit California Media Events</t>
  </si>
  <si>
    <t>Taste of Mendocino</t>
  </si>
  <si>
    <t>Public Relations Related Travel</t>
  </si>
  <si>
    <t xml:space="preserve">Research &amp; Development (market research/board retreat) </t>
  </si>
  <si>
    <t>In County Guides (themed &amp; tear off maps)</t>
  </si>
  <si>
    <t>Event &amp; Festival Guide Printing and Distribution</t>
  </si>
  <si>
    <t>Video Development</t>
  </si>
  <si>
    <t>Overage from previous FY</t>
  </si>
  <si>
    <t>Retail Items</t>
  </si>
  <si>
    <t>Other Income (visitor guide and calendar advertising)</t>
  </si>
  <si>
    <t>In-Market PR Stunts</t>
  </si>
  <si>
    <t>Interactive Marketing (social, e-newsletter, etc)</t>
  </si>
  <si>
    <t>Sponsorship Program</t>
  </si>
  <si>
    <t>Co-Op Advertising (opportunistic)</t>
  </si>
  <si>
    <t>Income from administering organization</t>
  </si>
  <si>
    <t>In-County Relations</t>
  </si>
  <si>
    <t>events, retail, trade shows, etc.</t>
  </si>
  <si>
    <t>Communications Coordinator</t>
  </si>
  <si>
    <t>BID Assessment amount as defined in BID Annual Report</t>
  </si>
  <si>
    <t>income from website, partnerships with other organizations, etc</t>
  </si>
  <si>
    <t>interest from money in bank account</t>
  </si>
  <si>
    <t>design for ads - both print and online</t>
  </si>
  <si>
    <t>for photo usage and production of new photos</t>
  </si>
  <si>
    <t>two onsite radio productions to coincide with mushroom and crab festivals</t>
  </si>
  <si>
    <t>independent contractor (Alison DeGrassi) to support PR agencies &amp; internal PR</t>
  </si>
  <si>
    <t>two media events with Visit CA - LA &amp; SF</t>
  </si>
  <si>
    <t>Support event with Mendocino Winegrowers, Inc</t>
  </si>
  <si>
    <t>social media analytics, enewsletters, contests</t>
  </si>
  <si>
    <t>Getting materials to above shows</t>
  </si>
  <si>
    <t>opportunities to co-op with specific programs with North Coast Tourism Council</t>
  </si>
  <si>
    <t>cost to have exhibit in Sacramento for State Fair</t>
  </si>
  <si>
    <t>cost of green bags (sponsored), pull up banners, etc</t>
  </si>
  <si>
    <t>staff/contractor travel to shows, sales meetings</t>
  </si>
  <si>
    <t>art guides, wine maps, meeting guides, etc</t>
  </si>
  <si>
    <t>for Redwood Coast Chamber of Commerce - funds matched by Sonoma County</t>
  </si>
  <si>
    <t>funds to attend and support countywide events/festivals</t>
  </si>
  <si>
    <t>mushroom guide, crab guide, two semi-annual event calendars; includes distribution</t>
  </si>
  <si>
    <t>offset under income; goal is to break even with retail</t>
  </si>
  <si>
    <t>attend chamber mixers and other fairs</t>
  </si>
  <si>
    <t>no cost to VMC; normal county membership is $10K; we receive $9K for administration</t>
  </si>
  <si>
    <t>Cal Travel, DMAI, WACVB, Chambers - annual membership costs</t>
  </si>
  <si>
    <t>Cal Travel, DMAI, WACVB conference registration and meeting costs</t>
  </si>
  <si>
    <t>staff travel to conferences, meetings both inside and outside of county</t>
  </si>
  <si>
    <t>miscellaneous office supplies</t>
  </si>
  <si>
    <t>postage for mailings (other than visitor guides, trade shows, etc)</t>
  </si>
  <si>
    <t>miscellaneous copying/printing - meeting materials, marketing plans, etc</t>
  </si>
  <si>
    <t>office phones, 3 1/2 cell phones for staff</t>
  </si>
  <si>
    <t>internet, propane, garbage, water</t>
  </si>
  <si>
    <t>for legal services, if needed</t>
  </si>
  <si>
    <t>annual audit, tax fliing</t>
  </si>
  <si>
    <t>D&amp;O insurance for BOD, liability insurances</t>
  </si>
  <si>
    <t>food for meetings, if necessary</t>
  </si>
  <si>
    <t>Paypal fees and credit card processing fees</t>
  </si>
  <si>
    <t>bookkeeping for organization</t>
  </si>
  <si>
    <t>miscellaneous staff travel &amp; entertainment for meetings, etc</t>
  </si>
  <si>
    <t>annual report and other MCLA newsletter printing</t>
  </si>
  <si>
    <t>postage for above</t>
  </si>
  <si>
    <t>costs to hold required MCLA annual meeting every september</t>
  </si>
  <si>
    <t>postage and printing for mailings to MCLA members (elections, etc)</t>
  </si>
  <si>
    <t>staff travel specifically for MCLA related meetings</t>
  </si>
  <si>
    <t>maintenance and development of MCLA specific website</t>
  </si>
  <si>
    <t>annual financial review and tax fliing</t>
  </si>
  <si>
    <t>D&amp;O insurance for BOD and liability insurance</t>
  </si>
  <si>
    <t>staff travel specifically for MCPA related meetings</t>
  </si>
  <si>
    <t>staff/contractor travel to media tours &amp; PR events</t>
  </si>
  <si>
    <t>11% of total budget spent on sales</t>
  </si>
  <si>
    <t>Personnel</t>
  </si>
  <si>
    <t>Salaries</t>
  </si>
  <si>
    <t>Supports 5.5 full-time equivalent employees</t>
  </si>
  <si>
    <t>Contract Work - Misc.</t>
  </si>
  <si>
    <t>miscellaneous contracted work (special projects, etc)</t>
  </si>
  <si>
    <t>Payroll Taxes</t>
  </si>
  <si>
    <t>taxes required for salaries</t>
  </si>
  <si>
    <t>Worker's Comp Insurance</t>
  </si>
  <si>
    <t>insurance required for employees</t>
  </si>
  <si>
    <t>Medical Insurance &amp; other benefits</t>
  </si>
  <si>
    <t>medical and other benefits as outlined in employee handbook and CEO contract</t>
  </si>
  <si>
    <t>Total Personnel</t>
  </si>
  <si>
    <t>misc costs to support strong partnerships throughout county</t>
  </si>
  <si>
    <t>2015 Visitor Guide and calendar</t>
  </si>
  <si>
    <t>Direct Mail</t>
  </si>
  <si>
    <t>50% match of entire BID budget of $675,000</t>
  </si>
  <si>
    <t>hosting, updates, content development, SEO</t>
  </si>
  <si>
    <t>no sales travel budget?</t>
  </si>
  <si>
    <t>no state fair booth?</t>
  </si>
  <si>
    <t>what about the website (I put numbers in there)?</t>
  </si>
  <si>
    <t>no sponsorship/co-op program</t>
  </si>
  <si>
    <t>what about website advertising?</t>
  </si>
  <si>
    <t>visitor guide?</t>
  </si>
  <si>
    <t>would like opportunistic fund for advertising that we control ($20K)</t>
  </si>
  <si>
    <t>$3K for video - is that enough?</t>
  </si>
  <si>
    <t>should do another photo fam - is $3,500 enough?</t>
  </si>
  <si>
    <t>think we should leave research at $5K</t>
  </si>
  <si>
    <t>Do not think we should double investment in TOM - no value for us</t>
  </si>
  <si>
    <t>Should we hire another interactive media coordinator (another Brendan)?</t>
  </si>
  <si>
    <t>Why are we reducing the visitor guide and mini guide expenses which include distribution?  We have two pieces now and need to get them out there, no?</t>
  </si>
  <si>
    <t>Will we get a gateway sign in 15/16?  Can we try for 128?</t>
  </si>
  <si>
    <t>Should we continue to do retail or do something else with the space?</t>
  </si>
  <si>
    <t>Scott</t>
  </si>
  <si>
    <t>Misc Sales Opportunities</t>
  </si>
  <si>
    <t>Proposed</t>
  </si>
  <si>
    <t>14/15 Approved</t>
  </si>
  <si>
    <t>host media and FAMS throughout the year</t>
  </si>
  <si>
    <t>For distribution and printing (if nec.) - not planning on producing new guide this FY</t>
  </si>
  <si>
    <t>Fort Bragg and Ukiah offices</t>
  </si>
  <si>
    <t>for opportunities throughout the year</t>
  </si>
  <si>
    <t>Follow up to big spring direct mail campaign</t>
  </si>
  <si>
    <t>continue with same media buying company as recommended by Carl Ribaudo</t>
  </si>
  <si>
    <t>Sunset celebration, Bay Area Travel Show, etc.</t>
  </si>
  <si>
    <t>gateway signs - hope for next one along 128 - this is to pay for design/permits</t>
  </si>
  <si>
    <t>`</t>
  </si>
  <si>
    <t>for Koli/Cinch PR agency (includes 3,000 for clipping service)</t>
  </si>
  <si>
    <t>income from ads in wall calendar</t>
  </si>
  <si>
    <t>for measuring effectiveness of marketing programs and board retreat/training</t>
  </si>
  <si>
    <t>ADMINISTRATIVE EXPENSES</t>
  </si>
  <si>
    <t>Total Administrative Expenses</t>
  </si>
  <si>
    <t>MCLA ADMINISTRATIVE EXPENSES</t>
  </si>
  <si>
    <t>Total MCLA Admnistrative Expenses</t>
  </si>
  <si>
    <t>MCPA ADMNISTRATIVE EXPENSES</t>
  </si>
  <si>
    <t>Total MCPA Administrative Expenses</t>
  </si>
  <si>
    <t>Total Administrative Expenses for all Organizations</t>
  </si>
  <si>
    <t>26% of total budget spent on advertising/media (up 3% from last FY)</t>
  </si>
  <si>
    <t>22% of total budget spent on public relations (up 1% from last FY)</t>
  </si>
  <si>
    <t>5% of total budget spent on website (down 4% from last FY)</t>
  </si>
  <si>
    <t>21% of total budget spent on visitor services &amp; partnerships (down 2% from last FY)</t>
  </si>
  <si>
    <t>16% of total budget spent on operations (up 1% from last FY)</t>
  </si>
  <si>
    <t>Visiting Media and FAM groupExpenses</t>
  </si>
  <si>
    <t>2015-2016 Approved</t>
  </si>
  <si>
    <t xml:space="preserve">2015-2016 as of Sept 30, 2015 </t>
  </si>
  <si>
    <t>QuickBooks Budget Codes</t>
  </si>
  <si>
    <t>needs to be in QB</t>
  </si>
  <si>
    <t>4110, 4120</t>
  </si>
  <si>
    <t xml:space="preserve">all other income codes </t>
  </si>
  <si>
    <t xml:space="preserve"> </t>
  </si>
  <si>
    <t>5290, 5710, 5730</t>
  </si>
  <si>
    <t>5750, 5790</t>
  </si>
  <si>
    <t>6010, 6020</t>
  </si>
  <si>
    <t>6412 A, B, C, D</t>
  </si>
  <si>
    <t>7030, 7140</t>
  </si>
  <si>
    <t>7010, 7270</t>
  </si>
  <si>
    <t>8570, 8580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</si>
</sst>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  <numFmt numFmtId="178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4" borderId="10" xfId="0" applyNumberFormat="1" applyFont="1" applyFill="1" applyBorder="1" applyAlignment="1">
      <alignment horizontal="right"/>
    </xf>
    <xf numFmtId="49" fontId="3" fillId="4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49" fontId="3" fillId="33" borderId="14" xfId="0" applyNumberFormat="1" applyFont="1" applyFill="1" applyBorder="1" applyAlignment="1">
      <alignment/>
    </xf>
    <xf numFmtId="0" fontId="2" fillId="0" borderId="15" xfId="0" applyFont="1" applyBorder="1" applyAlignment="1">
      <alignment horizontal="center" wrapText="1"/>
    </xf>
    <xf numFmtId="49" fontId="4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right"/>
    </xf>
    <xf numFmtId="49" fontId="3" fillId="33" borderId="11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4" fillId="4" borderId="10" xfId="0" applyNumberFormat="1" applyFont="1" applyFill="1" applyBorder="1" applyAlignment="1">
      <alignment horizontal="left"/>
    </xf>
    <xf numFmtId="49" fontId="5" fillId="4" borderId="10" xfId="0" applyNumberFormat="1" applyFont="1" applyFill="1" applyBorder="1" applyAlignment="1">
      <alignment horizontal="right"/>
    </xf>
    <xf numFmtId="49" fontId="4" fillId="4" borderId="14" xfId="0" applyNumberFormat="1" applyFont="1" applyFill="1" applyBorder="1" applyAlignment="1">
      <alignment/>
    </xf>
    <xf numFmtId="49" fontId="3" fillId="4" borderId="11" xfId="0" applyNumberFormat="1" applyFont="1" applyFill="1" applyBorder="1" applyAlignment="1">
      <alignment horizontal="left"/>
    </xf>
    <xf numFmtId="49" fontId="48" fillId="34" borderId="11" xfId="0" applyNumberFormat="1" applyFont="1" applyFill="1" applyBorder="1" applyAlignment="1">
      <alignment/>
    </xf>
    <xf numFmtId="43" fontId="48" fillId="34" borderId="11" xfId="0" applyNumberFormat="1" applyFont="1" applyFill="1" applyBorder="1" applyAlignment="1">
      <alignment/>
    </xf>
    <xf numFmtId="0" fontId="48" fillId="34" borderId="16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/>
    </xf>
    <xf numFmtId="49" fontId="3" fillId="5" borderId="14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right"/>
    </xf>
    <xf numFmtId="49" fontId="3" fillId="5" borderId="10" xfId="0" applyNumberFormat="1" applyFont="1" applyFill="1" applyBorder="1" applyAlignment="1">
      <alignment horizontal="left"/>
    </xf>
    <xf numFmtId="49" fontId="3" fillId="5" borderId="10" xfId="0" applyNumberFormat="1" applyFont="1" applyFill="1" applyBorder="1" applyAlignment="1">
      <alignment/>
    </xf>
    <xf numFmtId="49" fontId="5" fillId="5" borderId="11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0" fillId="35" borderId="0" xfId="0" applyFill="1" applyAlignment="1">
      <alignment/>
    </xf>
    <xf numFmtId="49" fontId="3" fillId="4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49" fontId="3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3" fontId="7" fillId="0" borderId="10" xfId="0" applyNumberFormat="1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wrapText="1"/>
    </xf>
    <xf numFmtId="9" fontId="7" fillId="0" borderId="11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43" fontId="3" fillId="36" borderId="10" xfId="0" applyNumberFormat="1" applyFont="1" applyFill="1" applyBorder="1" applyAlignment="1">
      <alignment/>
    </xf>
    <xf numFmtId="43" fontId="3" fillId="36" borderId="12" xfId="0" applyNumberFormat="1" applyFont="1" applyFill="1" applyBorder="1" applyAlignment="1">
      <alignment/>
    </xf>
    <xf numFmtId="43" fontId="3" fillId="37" borderId="10" xfId="42" applyNumberFormat="1" applyFont="1" applyFill="1" applyBorder="1" applyAlignment="1">
      <alignment horizontal="center" wrapText="1"/>
    </xf>
    <xf numFmtId="39" fontId="3" fillId="37" borderId="10" xfId="0" applyNumberFormat="1" applyFont="1" applyFill="1" applyBorder="1" applyAlignment="1">
      <alignment/>
    </xf>
    <xf numFmtId="43" fontId="3" fillId="37" borderId="10" xfId="0" applyNumberFormat="1" applyFont="1" applyFill="1" applyBorder="1" applyAlignment="1">
      <alignment/>
    </xf>
    <xf numFmtId="43" fontId="3" fillId="37" borderId="11" xfId="0" applyNumberFormat="1" applyFont="1" applyFill="1" applyBorder="1" applyAlignment="1">
      <alignment/>
    </xf>
    <xf numFmtId="43" fontId="3" fillId="37" borderId="14" xfId="0" applyNumberFormat="1" applyFont="1" applyFill="1" applyBorder="1" applyAlignment="1">
      <alignment/>
    </xf>
    <xf numFmtId="43" fontId="5" fillId="37" borderId="10" xfId="0" applyNumberFormat="1" applyFont="1" applyFill="1" applyBorder="1" applyAlignment="1">
      <alignment/>
    </xf>
    <xf numFmtId="43" fontId="2" fillId="37" borderId="11" xfId="0" applyNumberFormat="1" applyFont="1" applyFill="1" applyBorder="1" applyAlignment="1">
      <alignment/>
    </xf>
    <xf numFmtId="43" fontId="2" fillId="37" borderId="10" xfId="0" applyNumberFormat="1" applyFont="1" applyFill="1" applyBorder="1" applyAlignment="1">
      <alignment/>
    </xf>
    <xf numFmtId="43" fontId="5" fillId="36" borderId="10" xfId="0" applyNumberFormat="1" applyFont="1" applyFill="1" applyBorder="1" applyAlignment="1">
      <alignment/>
    </xf>
    <xf numFmtId="0" fontId="0" fillId="10" borderId="0" xfId="0" applyFill="1" applyAlignment="1">
      <alignment/>
    </xf>
    <xf numFmtId="0" fontId="7" fillId="36" borderId="10" xfId="0" applyFont="1" applyFill="1" applyBorder="1" applyAlignment="1">
      <alignment horizontal="center" wrapText="1"/>
    </xf>
    <xf numFmtId="43" fontId="3" fillId="12" borderId="10" xfId="42" applyNumberFormat="1" applyFont="1" applyFill="1" applyBorder="1" applyAlignment="1">
      <alignment horizontal="center" wrapText="1"/>
    </xf>
    <xf numFmtId="39" fontId="3" fillId="12" borderId="10" xfId="0" applyNumberFormat="1" applyFont="1" applyFill="1" applyBorder="1" applyAlignment="1">
      <alignment/>
    </xf>
    <xf numFmtId="43" fontId="3" fillId="12" borderId="10" xfId="0" applyNumberFormat="1" applyFont="1" applyFill="1" applyBorder="1" applyAlignment="1">
      <alignment/>
    </xf>
    <xf numFmtId="43" fontId="3" fillId="12" borderId="11" xfId="0" applyNumberFormat="1" applyFont="1" applyFill="1" applyBorder="1" applyAlignment="1">
      <alignment/>
    </xf>
    <xf numFmtId="43" fontId="3" fillId="12" borderId="14" xfId="0" applyNumberFormat="1" applyFont="1" applyFill="1" applyBorder="1" applyAlignment="1">
      <alignment/>
    </xf>
    <xf numFmtId="43" fontId="5" fillId="12" borderId="10" xfId="0" applyNumberFormat="1" applyFont="1" applyFill="1" applyBorder="1" applyAlignment="1">
      <alignment/>
    </xf>
    <xf numFmtId="43" fontId="2" fillId="12" borderId="11" xfId="0" applyNumberFormat="1" applyFont="1" applyFill="1" applyBorder="1" applyAlignment="1">
      <alignment/>
    </xf>
    <xf numFmtId="43" fontId="2" fillId="12" borderId="10" xfId="0" applyNumberFormat="1" applyFont="1" applyFill="1" applyBorder="1" applyAlignment="1">
      <alignment/>
    </xf>
    <xf numFmtId="40" fontId="5" fillId="12" borderId="10" xfId="0" applyNumberFormat="1" applyFont="1" applyFill="1" applyBorder="1" applyAlignment="1">
      <alignment/>
    </xf>
    <xf numFmtId="0" fontId="49" fillId="0" borderId="0" xfId="0" applyFont="1" applyAlignment="1">
      <alignment horizontal="center"/>
    </xf>
    <xf numFmtId="43" fontId="5" fillId="12" borderId="11" xfId="0" applyNumberFormat="1" applyFont="1" applyFill="1" applyBorder="1" applyAlignment="1">
      <alignment/>
    </xf>
    <xf numFmtId="49" fontId="5" fillId="4" borderId="11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center" wrapText="1"/>
    </xf>
    <xf numFmtId="0" fontId="50" fillId="38" borderId="10" xfId="0" applyFont="1" applyFill="1" applyBorder="1" applyAlignment="1">
      <alignment horizontal="center"/>
    </xf>
    <xf numFmtId="0" fontId="50" fillId="38" borderId="10" xfId="0" applyFont="1" applyFill="1" applyBorder="1" applyAlignment="1">
      <alignment horizontal="center" vertical="center"/>
    </xf>
    <xf numFmtId="43" fontId="3" fillId="12" borderId="19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43" fontId="2" fillId="12" borderId="16" xfId="0" applyNumberFormat="1" applyFont="1" applyFill="1" applyBorder="1" applyAlignment="1">
      <alignment/>
    </xf>
    <xf numFmtId="9" fontId="7" fillId="0" borderId="20" xfId="0" applyNumberFormat="1" applyFont="1" applyBorder="1" applyAlignment="1">
      <alignment horizontal="left"/>
    </xf>
    <xf numFmtId="49" fontId="3" fillId="37" borderId="19" xfId="0" applyNumberFormat="1" applyFont="1" applyFill="1" applyBorder="1" applyAlignment="1">
      <alignment/>
    </xf>
    <xf numFmtId="43" fontId="2" fillId="37" borderId="16" xfId="0" applyNumberFormat="1" applyFont="1" applyFill="1" applyBorder="1" applyAlignment="1">
      <alignment horizontal="right"/>
    </xf>
    <xf numFmtId="43" fontId="2" fillId="37" borderId="19" xfId="0" applyNumberFormat="1" applyFont="1" applyFill="1" applyBorder="1" applyAlignment="1">
      <alignment horizontal="right"/>
    </xf>
    <xf numFmtId="43" fontId="3" fillId="37" borderId="19" xfId="0" applyNumberFormat="1" applyFont="1" applyFill="1" applyBorder="1" applyAlignment="1">
      <alignment/>
    </xf>
    <xf numFmtId="9" fontId="7" fillId="0" borderId="0" xfId="0" applyNumberFormat="1" applyFont="1" applyBorder="1" applyAlignment="1">
      <alignment horizontal="left"/>
    </xf>
    <xf numFmtId="9" fontId="3" fillId="0" borderId="0" xfId="0" applyNumberFormat="1" applyFont="1" applyBorder="1" applyAlignment="1">
      <alignment horizontal="center" wrapText="1"/>
    </xf>
    <xf numFmtId="0" fontId="0" fillId="0" borderId="10" xfId="0" applyFill="1" applyBorder="1" applyAlignment="1">
      <alignment/>
    </xf>
    <xf numFmtId="43" fontId="5" fillId="37" borderId="11" xfId="0" applyNumberFormat="1" applyFont="1" applyFill="1" applyBorder="1" applyAlignment="1">
      <alignment/>
    </xf>
    <xf numFmtId="0" fontId="50" fillId="38" borderId="0" xfId="0" applyFont="1" applyFill="1" applyAlignment="1">
      <alignment horizontal="center" wrapText="1"/>
    </xf>
    <xf numFmtId="0" fontId="3" fillId="16" borderId="10" xfId="42" applyNumberFormat="1" applyFont="1" applyFill="1" applyBorder="1" applyAlignment="1">
      <alignment horizontal="center" wrapText="1"/>
    </xf>
    <xf numFmtId="0" fontId="3" fillId="16" borderId="10" xfId="0" applyNumberFormat="1" applyFont="1" applyFill="1" applyBorder="1" applyAlignment="1">
      <alignment horizontal="center"/>
    </xf>
    <xf numFmtId="0" fontId="3" fillId="16" borderId="11" xfId="0" applyNumberFormat="1" applyFont="1" applyFill="1" applyBorder="1" applyAlignment="1">
      <alignment horizontal="center"/>
    </xf>
    <xf numFmtId="0" fontId="3" fillId="16" borderId="14" xfId="0" applyNumberFormat="1" applyFont="1" applyFill="1" applyBorder="1" applyAlignment="1">
      <alignment horizontal="center"/>
    </xf>
    <xf numFmtId="0" fontId="4" fillId="16" borderId="10" xfId="0" applyNumberFormat="1" applyFont="1" applyFill="1" applyBorder="1" applyAlignment="1">
      <alignment horizontal="center"/>
    </xf>
    <xf numFmtId="0" fontId="4" fillId="16" borderId="11" xfId="0" applyNumberFormat="1" applyFont="1" applyFill="1" applyBorder="1" applyAlignment="1">
      <alignment horizontal="center"/>
    </xf>
    <xf numFmtId="0" fontId="3" fillId="16" borderId="19" xfId="0" applyNumberFormat="1" applyFont="1" applyFill="1" applyBorder="1" applyAlignment="1">
      <alignment horizontal="center"/>
    </xf>
    <xf numFmtId="0" fontId="3" fillId="16" borderId="16" xfId="0" applyNumberFormat="1" applyFont="1" applyFill="1" applyBorder="1" applyAlignment="1">
      <alignment horizontal="center"/>
    </xf>
    <xf numFmtId="0" fontId="3" fillId="16" borderId="10" xfId="0" applyNumberFormat="1" applyFont="1" applyFill="1" applyBorder="1" applyAlignment="1">
      <alignment/>
    </xf>
    <xf numFmtId="0" fontId="48" fillId="34" borderId="1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1"/>
  <sheetViews>
    <sheetView tabSelected="1" workbookViewId="0" topLeftCell="A270">
      <selection activeCell="D288" sqref="D288"/>
    </sheetView>
  </sheetViews>
  <sheetFormatPr defaultColWidth="8.8515625" defaultRowHeight="15"/>
  <cols>
    <col min="1" max="1" width="43.28125" style="0" customWidth="1"/>
    <col min="2" max="2" width="14.28125" style="34" customWidth="1"/>
    <col min="3" max="3" width="14.28125" style="60" customWidth="1"/>
    <col min="4" max="4" width="16.8515625" style="1" customWidth="1"/>
    <col min="5" max="5" width="48.8515625" style="0" bestFit="1" customWidth="1"/>
  </cols>
  <sheetData>
    <row r="1" spans="1:5" ht="30" customHeight="1">
      <c r="A1" s="2"/>
      <c r="B1" s="51" t="s">
        <v>192</v>
      </c>
      <c r="C1" s="62" t="s">
        <v>193</v>
      </c>
      <c r="D1" s="90" t="s">
        <v>194</v>
      </c>
      <c r="E1" s="3" t="s">
        <v>0</v>
      </c>
    </row>
    <row r="2" spans="1:5" ht="13.5">
      <c r="A2" s="4" t="s">
        <v>1</v>
      </c>
      <c r="B2" s="52"/>
      <c r="C2" s="63"/>
      <c r="D2" s="91"/>
      <c r="E2" s="5"/>
    </row>
    <row r="3" spans="1:5" ht="13.5">
      <c r="A3" s="6" t="s">
        <v>17</v>
      </c>
      <c r="B3" s="52">
        <v>641400</v>
      </c>
      <c r="C3" s="63">
        <v>160350</v>
      </c>
      <c r="D3" s="91">
        <v>4010</v>
      </c>
      <c r="E3" s="41" t="s">
        <v>83</v>
      </c>
    </row>
    <row r="4" spans="1:5" ht="16.5" customHeight="1">
      <c r="A4" s="6" t="s">
        <v>18</v>
      </c>
      <c r="B4" s="52">
        <v>337500</v>
      </c>
      <c r="C4" s="63">
        <v>56250</v>
      </c>
      <c r="D4" s="91">
        <v>4020</v>
      </c>
      <c r="E4" s="41" t="s">
        <v>146</v>
      </c>
    </row>
    <row r="5" spans="1:5" ht="16.5" customHeight="1">
      <c r="A5" s="6" t="s">
        <v>72</v>
      </c>
      <c r="B5" s="53">
        <v>58037</v>
      </c>
      <c r="C5" s="64">
        <v>58037</v>
      </c>
      <c r="D5" s="91" t="s">
        <v>195</v>
      </c>
      <c r="E5" s="61"/>
    </row>
    <row r="6" spans="1:5" ht="15.75" customHeight="1">
      <c r="A6" s="6" t="s">
        <v>43</v>
      </c>
      <c r="B6" s="53">
        <v>9000</v>
      </c>
      <c r="C6" s="64">
        <v>0</v>
      </c>
      <c r="D6" s="91">
        <v>4050</v>
      </c>
      <c r="E6" s="41" t="s">
        <v>79</v>
      </c>
    </row>
    <row r="7" spans="1:5" ht="14.25" customHeight="1">
      <c r="A7" s="35" t="s">
        <v>74</v>
      </c>
      <c r="B7" s="54">
        <v>6000</v>
      </c>
      <c r="C7" s="65">
        <v>0</v>
      </c>
      <c r="D7" s="92" t="s">
        <v>196</v>
      </c>
      <c r="E7" s="41" t="s">
        <v>177</v>
      </c>
    </row>
    <row r="8" spans="1:5" ht="14.25" customHeight="1">
      <c r="A8" s="35" t="s">
        <v>77</v>
      </c>
      <c r="B8" s="54">
        <v>10000</v>
      </c>
      <c r="C8" s="65">
        <v>0</v>
      </c>
      <c r="D8" s="92">
        <v>4250</v>
      </c>
      <c r="E8" s="41" t="s">
        <v>84</v>
      </c>
    </row>
    <row r="9" spans="1:5" ht="15" customHeight="1">
      <c r="A9" s="35" t="s">
        <v>53</v>
      </c>
      <c r="B9" s="54">
        <v>30000</v>
      </c>
      <c r="C9" s="65">
        <v>1166.35</v>
      </c>
      <c r="D9" s="92" t="s">
        <v>197</v>
      </c>
      <c r="E9" s="41" t="s">
        <v>81</v>
      </c>
    </row>
    <row r="10" spans="1:5" ht="14.25" customHeight="1">
      <c r="A10" s="35" t="s">
        <v>52</v>
      </c>
      <c r="B10" s="54">
        <v>30</v>
      </c>
      <c r="C10" s="65">
        <v>8.81</v>
      </c>
      <c r="D10" s="92"/>
      <c r="E10" s="41" t="s">
        <v>85</v>
      </c>
    </row>
    <row r="11" spans="1:5" ht="16.5" customHeight="1" thickBot="1">
      <c r="A11" s="7" t="s">
        <v>2</v>
      </c>
      <c r="B11" s="54">
        <f>SUM(B3:B10)</f>
        <v>1091967</v>
      </c>
      <c r="C11" s="65">
        <f>SUM(C3:C10)</f>
        <v>275812.16</v>
      </c>
      <c r="D11" s="92"/>
      <c r="E11" s="37"/>
    </row>
    <row r="12" spans="1:5" ht="15" thickBot="1">
      <c r="A12" s="8"/>
      <c r="B12" s="50"/>
      <c r="C12" s="50"/>
      <c r="D12" s="101"/>
      <c r="E12" s="38"/>
    </row>
    <row r="13" spans="1:5" ht="13.5">
      <c r="A13" s="10" t="s">
        <v>45</v>
      </c>
      <c r="B13" s="55"/>
      <c r="C13" s="66"/>
      <c r="D13" s="93"/>
      <c r="E13" s="11"/>
    </row>
    <row r="14" spans="1:5" ht="13.5">
      <c r="A14" s="12" t="s">
        <v>19</v>
      </c>
      <c r="B14" s="53"/>
      <c r="C14" s="64"/>
      <c r="D14" s="91"/>
      <c r="E14" s="5"/>
    </row>
    <row r="15" spans="1:5" ht="13.5">
      <c r="A15" s="13" t="s">
        <v>57</v>
      </c>
      <c r="B15" s="56">
        <v>190000</v>
      </c>
      <c r="C15" s="67">
        <v>48994.26</v>
      </c>
      <c r="D15" s="94">
        <v>5010</v>
      </c>
      <c r="E15" s="41" t="s">
        <v>172</v>
      </c>
    </row>
    <row r="16" spans="1:5" ht="13.5">
      <c r="A16" s="13" t="s">
        <v>78</v>
      </c>
      <c r="B16" s="56">
        <v>10000</v>
      </c>
      <c r="C16" s="67"/>
      <c r="D16" s="94">
        <v>5030</v>
      </c>
      <c r="E16" s="41" t="s">
        <v>170</v>
      </c>
    </row>
    <row r="17" spans="1:5" ht="14.25" customHeight="1">
      <c r="A17" s="13" t="s">
        <v>71</v>
      </c>
      <c r="B17" s="56">
        <v>3000</v>
      </c>
      <c r="C17" s="67"/>
      <c r="D17" s="94">
        <v>5110</v>
      </c>
      <c r="E17" s="41"/>
    </row>
    <row r="18" spans="1:5" ht="16.5" customHeight="1">
      <c r="A18" s="13" t="s">
        <v>58</v>
      </c>
      <c r="B18" s="56">
        <v>3000</v>
      </c>
      <c r="C18" s="67">
        <v>915.54</v>
      </c>
      <c r="D18" s="94">
        <v>5150</v>
      </c>
      <c r="E18" s="41" t="s">
        <v>86</v>
      </c>
    </row>
    <row r="19" spans="1:5" ht="16.5" customHeight="1">
      <c r="A19" s="13" t="s">
        <v>20</v>
      </c>
      <c r="B19" s="56">
        <v>3000</v>
      </c>
      <c r="C19" s="67"/>
      <c r="D19" s="94">
        <v>5170</v>
      </c>
      <c r="E19" s="41" t="s">
        <v>87</v>
      </c>
    </row>
    <row r="20" spans="1:5" ht="16.5" customHeight="1">
      <c r="A20" s="13" t="s">
        <v>145</v>
      </c>
      <c r="B20" s="56">
        <v>3000</v>
      </c>
      <c r="C20" s="67"/>
      <c r="D20" s="94">
        <v>5200</v>
      </c>
      <c r="E20" s="41" t="s">
        <v>171</v>
      </c>
    </row>
    <row r="21" spans="1:5" ht="14.25" customHeight="1">
      <c r="A21" s="13" t="s">
        <v>68</v>
      </c>
      <c r="B21" s="56">
        <v>10000</v>
      </c>
      <c r="C21" s="67"/>
      <c r="D21" s="94">
        <v>5240</v>
      </c>
      <c r="E21" s="41" t="s">
        <v>178</v>
      </c>
    </row>
    <row r="22" spans="1:5" ht="14.25" customHeight="1">
      <c r="A22" s="13"/>
      <c r="B22" s="56"/>
      <c r="C22" s="70"/>
      <c r="D22" s="94"/>
      <c r="E22" s="43"/>
    </row>
    <row r="23" spans="1:5" ht="22.5">
      <c r="A23" s="14" t="s">
        <v>21</v>
      </c>
      <c r="B23" s="53">
        <f>SUM(B15:B22)</f>
        <v>222000</v>
      </c>
      <c r="C23" s="64">
        <f>SUM(C15:C22)</f>
        <v>49909.8</v>
      </c>
      <c r="D23" s="91"/>
      <c r="E23" s="74" t="s">
        <v>186</v>
      </c>
    </row>
    <row r="24" spans="1:5" ht="13.5">
      <c r="A24" s="15" t="s">
        <v>5</v>
      </c>
      <c r="B24" s="53"/>
      <c r="C24" s="64"/>
      <c r="D24" s="91"/>
      <c r="E24" s="41"/>
    </row>
    <row r="25" spans="1:5" ht="13.5">
      <c r="A25" s="13" t="s">
        <v>6</v>
      </c>
      <c r="B25" s="56">
        <v>103000</v>
      </c>
      <c r="C25" s="67">
        <v>26498.27</v>
      </c>
      <c r="D25" s="94">
        <v>5510</v>
      </c>
      <c r="E25" s="41" t="s">
        <v>176</v>
      </c>
    </row>
    <row r="26" spans="1:5" ht="13.5">
      <c r="A26" s="13" t="s">
        <v>75</v>
      </c>
      <c r="B26" s="56">
        <v>7000</v>
      </c>
      <c r="C26" s="67">
        <v>400</v>
      </c>
      <c r="D26" s="94">
        <v>5530</v>
      </c>
      <c r="E26" s="41" t="s">
        <v>88</v>
      </c>
    </row>
    <row r="27" spans="1:5" ht="14.25" customHeight="1">
      <c r="A27" s="13" t="s">
        <v>191</v>
      </c>
      <c r="B27" s="56">
        <v>12500</v>
      </c>
      <c r="C27" s="67">
        <v>3169.98</v>
      </c>
      <c r="D27" s="94">
        <v>5550</v>
      </c>
      <c r="E27" s="42" t="s">
        <v>167</v>
      </c>
    </row>
    <row r="28" spans="1:5" ht="14.25" customHeight="1">
      <c r="A28" s="13" t="s">
        <v>65</v>
      </c>
      <c r="B28" s="56">
        <v>2500</v>
      </c>
      <c r="C28" s="67"/>
      <c r="D28" s="94">
        <v>5560</v>
      </c>
      <c r="E28" s="41" t="s">
        <v>90</v>
      </c>
    </row>
    <row r="29" spans="1:5" ht="14.25" customHeight="1">
      <c r="A29" s="13" t="s">
        <v>66</v>
      </c>
      <c r="B29" s="56">
        <v>5000</v>
      </c>
      <c r="C29" s="67"/>
      <c r="D29" s="94">
        <v>5570</v>
      </c>
      <c r="E29" s="41" t="s">
        <v>91</v>
      </c>
    </row>
    <row r="30" spans="1:5" ht="13.5">
      <c r="A30" s="13" t="s">
        <v>67</v>
      </c>
      <c r="B30" s="56">
        <v>10000</v>
      </c>
      <c r="C30" s="67">
        <v>699.67</v>
      </c>
      <c r="D30" s="94">
        <v>5610</v>
      </c>
      <c r="E30" s="71" t="s">
        <v>129</v>
      </c>
    </row>
    <row r="31" spans="1:5" ht="13.5">
      <c r="A31" s="13" t="s">
        <v>82</v>
      </c>
      <c r="B31" s="56">
        <v>48000</v>
      </c>
      <c r="C31" s="67">
        <v>8000</v>
      </c>
      <c r="D31" s="94">
        <v>5650</v>
      </c>
      <c r="E31" s="41" t="s">
        <v>89</v>
      </c>
    </row>
    <row r="32" spans="1:5" ht="13.5">
      <c r="A32" s="13"/>
      <c r="B32" s="56"/>
      <c r="C32" s="70"/>
      <c r="D32" s="94" t="s">
        <v>198</v>
      </c>
      <c r="E32" s="43"/>
    </row>
    <row r="33" spans="1:5" ht="14.25" customHeight="1">
      <c r="A33" s="14" t="s">
        <v>7</v>
      </c>
      <c r="B33" s="53">
        <f>SUM(B25:B32)</f>
        <v>188000</v>
      </c>
      <c r="C33" s="64">
        <f>SUM(C25:C32)</f>
        <v>38767.92</v>
      </c>
      <c r="D33" s="91"/>
      <c r="E33" s="74" t="s">
        <v>187</v>
      </c>
    </row>
    <row r="34" spans="1:5" ht="14.25" customHeight="1">
      <c r="A34" s="15" t="s">
        <v>4</v>
      </c>
      <c r="B34" s="53"/>
      <c r="C34" s="64"/>
      <c r="D34" s="91"/>
      <c r="E34" s="41"/>
    </row>
    <row r="35" spans="1:5" ht="13.5">
      <c r="A35" s="13" t="s">
        <v>76</v>
      </c>
      <c r="B35" s="56">
        <v>12000</v>
      </c>
      <c r="C35" s="67">
        <v>1000.85</v>
      </c>
      <c r="D35" s="94" t="s">
        <v>199</v>
      </c>
      <c r="E35" s="41" t="s">
        <v>92</v>
      </c>
    </row>
    <row r="36" spans="1:5" ht="14.25" customHeight="1">
      <c r="A36" s="16" t="s">
        <v>22</v>
      </c>
      <c r="B36" s="57">
        <v>48000</v>
      </c>
      <c r="C36" s="72">
        <v>6190.45</v>
      </c>
      <c r="D36" s="95" t="s">
        <v>200</v>
      </c>
      <c r="E36" s="41" t="s">
        <v>147</v>
      </c>
    </row>
    <row r="37" spans="1:5" ht="15" customHeight="1">
      <c r="A37" s="16"/>
      <c r="B37" s="57"/>
      <c r="C37" s="72"/>
      <c r="D37" s="95"/>
      <c r="E37" s="43"/>
    </row>
    <row r="38" spans="1:5" ht="14.25" customHeight="1">
      <c r="A38" s="17" t="s">
        <v>23</v>
      </c>
      <c r="B38" s="54">
        <f>SUM(B35:B37)</f>
        <v>60000</v>
      </c>
      <c r="C38" s="65">
        <f>SUM(C35:C37)</f>
        <v>7191.3</v>
      </c>
      <c r="D38" s="92"/>
      <c r="E38" s="75" t="s">
        <v>188</v>
      </c>
    </row>
    <row r="39" spans="1:5" ht="14.25" customHeight="1">
      <c r="A39" s="15" t="s">
        <v>175</v>
      </c>
      <c r="B39" s="53"/>
      <c r="C39" s="64"/>
      <c r="D39" s="91"/>
      <c r="E39" s="5"/>
    </row>
    <row r="40" spans="1:5" ht="14.25" customHeight="1">
      <c r="A40" s="13" t="s">
        <v>59</v>
      </c>
      <c r="B40" s="56">
        <v>9000</v>
      </c>
      <c r="C40" s="67">
        <v>5606.36</v>
      </c>
      <c r="D40" s="94">
        <v>5820</v>
      </c>
      <c r="E40" s="41" t="s">
        <v>173</v>
      </c>
    </row>
    <row r="41" spans="1:5" ht="14.25" customHeight="1">
      <c r="A41" s="13" t="s">
        <v>8</v>
      </c>
      <c r="B41" s="56">
        <v>3000</v>
      </c>
      <c r="C41" s="67"/>
      <c r="D41" s="94">
        <v>5870</v>
      </c>
      <c r="E41" s="41" t="s">
        <v>93</v>
      </c>
    </row>
    <row r="42" spans="1:5" ht="14.25" customHeight="1">
      <c r="A42" s="13" t="s">
        <v>164</v>
      </c>
      <c r="B42" s="56">
        <v>3000</v>
      </c>
      <c r="C42" s="67">
        <v>498.21</v>
      </c>
      <c r="D42" s="94">
        <v>5890</v>
      </c>
      <c r="E42" s="41" t="s">
        <v>94</v>
      </c>
    </row>
    <row r="43" spans="1:5" ht="14.25" customHeight="1">
      <c r="A43" s="13" t="s">
        <v>28</v>
      </c>
      <c r="B43" s="56">
        <v>6000</v>
      </c>
      <c r="C43" s="67"/>
      <c r="D43" s="94">
        <v>5840</v>
      </c>
      <c r="E43" s="48" t="s">
        <v>95</v>
      </c>
    </row>
    <row r="44" spans="1:5" ht="14.25" customHeight="1">
      <c r="A44" s="13" t="s">
        <v>60</v>
      </c>
      <c r="B44" s="56">
        <v>10000</v>
      </c>
      <c r="C44" s="67">
        <v>6441.01</v>
      </c>
      <c r="D44" s="94">
        <v>5810</v>
      </c>
      <c r="E44" s="41" t="s">
        <v>96</v>
      </c>
    </row>
    <row r="45" spans="1:5" ht="13.5">
      <c r="A45" s="13" t="s">
        <v>44</v>
      </c>
      <c r="B45" s="56">
        <v>11000</v>
      </c>
      <c r="C45" s="67">
        <v>1253.86</v>
      </c>
      <c r="D45" s="94">
        <v>5880</v>
      </c>
      <c r="E45" s="41" t="s">
        <v>97</v>
      </c>
    </row>
    <row r="46" spans="1:5" ht="13.5">
      <c r="A46" s="13"/>
      <c r="B46" s="56"/>
      <c r="C46" s="67"/>
      <c r="D46" s="94"/>
      <c r="E46" s="43"/>
    </row>
    <row r="47" spans="1:5" ht="13.5">
      <c r="A47" s="14" t="s">
        <v>24</v>
      </c>
      <c r="B47" s="53">
        <f>SUM(B40:B46)</f>
        <v>42000</v>
      </c>
      <c r="C47" s="64">
        <f>SUM(C40:C46)</f>
        <v>13799.44</v>
      </c>
      <c r="D47" s="91"/>
      <c r="E47" s="76" t="s">
        <v>130</v>
      </c>
    </row>
    <row r="48" spans="1:5" ht="13.5">
      <c r="A48" s="18"/>
      <c r="B48" s="49"/>
      <c r="C48" s="49"/>
      <c r="D48" s="100"/>
      <c r="E48" s="5"/>
    </row>
    <row r="49" spans="1:5" ht="13.5">
      <c r="A49" s="19" t="s">
        <v>46</v>
      </c>
      <c r="B49" s="53"/>
      <c r="C49" s="64"/>
      <c r="D49" s="91"/>
      <c r="E49" s="5"/>
    </row>
    <row r="50" spans="1:5" ht="13.5">
      <c r="A50" s="20" t="s">
        <v>25</v>
      </c>
      <c r="B50" s="53" t="s">
        <v>165</v>
      </c>
      <c r="C50" s="64" t="s">
        <v>166</v>
      </c>
      <c r="D50" s="91"/>
      <c r="E50" s="5"/>
    </row>
    <row r="51" spans="1:5" ht="21">
      <c r="A51" s="21" t="s">
        <v>144</v>
      </c>
      <c r="B51" s="56">
        <v>40000</v>
      </c>
      <c r="C51" s="67">
        <v>936.57</v>
      </c>
      <c r="D51" s="94" t="s">
        <v>201</v>
      </c>
      <c r="E51" s="41" t="s">
        <v>168</v>
      </c>
    </row>
    <row r="52" spans="1:5" ht="13.5">
      <c r="A52" s="21" t="s">
        <v>69</v>
      </c>
      <c r="B52" s="56">
        <v>3000</v>
      </c>
      <c r="C52" s="67"/>
      <c r="D52" s="94">
        <v>6040</v>
      </c>
      <c r="E52" s="41" t="s">
        <v>98</v>
      </c>
    </row>
    <row r="53" spans="1:5" ht="14.25" customHeight="1">
      <c r="A53" s="21" t="s">
        <v>61</v>
      </c>
      <c r="B53" s="56">
        <v>2000</v>
      </c>
      <c r="C53" s="67"/>
      <c r="D53" s="94">
        <v>6170</v>
      </c>
      <c r="E53" s="42" t="s">
        <v>174</v>
      </c>
    </row>
    <row r="54" spans="1:5" ht="14.25" customHeight="1">
      <c r="A54" s="21" t="s">
        <v>56</v>
      </c>
      <c r="B54" s="56">
        <v>5000</v>
      </c>
      <c r="C54" s="67"/>
      <c r="D54" s="94">
        <v>6520</v>
      </c>
      <c r="E54" s="41" t="s">
        <v>99</v>
      </c>
    </row>
    <row r="55" spans="1:5" ht="14.25" customHeight="1">
      <c r="A55" s="21" t="s">
        <v>26</v>
      </c>
      <c r="B55" s="56">
        <v>5000</v>
      </c>
      <c r="C55" s="67">
        <v>783.62</v>
      </c>
      <c r="D55" s="94">
        <v>6210</v>
      </c>
      <c r="E55" s="41" t="s">
        <v>100</v>
      </c>
    </row>
    <row r="56" spans="1:5" ht="14.25" customHeight="1">
      <c r="A56" s="21" t="s">
        <v>70</v>
      </c>
      <c r="B56" s="56">
        <v>16000</v>
      </c>
      <c r="C56" s="67">
        <v>3101.94</v>
      </c>
      <c r="D56" s="94">
        <v>6220</v>
      </c>
      <c r="E56" s="41" t="s">
        <v>101</v>
      </c>
    </row>
    <row r="57" spans="1:5" ht="14.25" customHeight="1">
      <c r="A57" s="21" t="s">
        <v>73</v>
      </c>
      <c r="B57" s="56">
        <v>10000</v>
      </c>
      <c r="C57" s="67">
        <v>922.53</v>
      </c>
      <c r="D57" s="94" t="s">
        <v>202</v>
      </c>
      <c r="E57" s="41" t="s">
        <v>102</v>
      </c>
    </row>
    <row r="58" spans="1:5" ht="13.5">
      <c r="A58" s="21" t="s">
        <v>27</v>
      </c>
      <c r="B58" s="56">
        <v>500</v>
      </c>
      <c r="C58" s="67">
        <v>91.5</v>
      </c>
      <c r="D58" s="94">
        <v>6300</v>
      </c>
      <c r="E58" s="41" t="s">
        <v>103</v>
      </c>
    </row>
    <row r="59" spans="1:5" ht="13.5">
      <c r="A59" s="19" t="s">
        <v>29</v>
      </c>
      <c r="B59" s="53">
        <f>SUM(B51:B58)</f>
        <v>81500</v>
      </c>
      <c r="C59" s="64">
        <f>SUM(C51:C58)</f>
        <v>5836.16</v>
      </c>
      <c r="D59" s="91"/>
      <c r="E59" s="41"/>
    </row>
    <row r="60" spans="1:5" ht="13.5">
      <c r="A60" s="22" t="s">
        <v>30</v>
      </c>
      <c r="B60" s="55"/>
      <c r="C60" s="66"/>
      <c r="D60" s="93"/>
      <c r="E60" s="41"/>
    </row>
    <row r="61" spans="1:5" ht="21">
      <c r="A61" s="21" t="s">
        <v>3</v>
      </c>
      <c r="B61" s="56">
        <v>0</v>
      </c>
      <c r="C61" s="67">
        <v>205.1</v>
      </c>
      <c r="D61" s="94">
        <v>6510</v>
      </c>
      <c r="E61" s="41" t="s">
        <v>104</v>
      </c>
    </row>
    <row r="62" spans="1:5" ht="13.5">
      <c r="A62" s="21" t="s">
        <v>51</v>
      </c>
      <c r="B62" s="56">
        <v>7000</v>
      </c>
      <c r="C62" s="67">
        <v>3577.08</v>
      </c>
      <c r="D62" s="94">
        <v>6520</v>
      </c>
      <c r="E62" s="41" t="s">
        <v>105</v>
      </c>
    </row>
    <row r="63" spans="1:5" ht="14.25" customHeight="1">
      <c r="A63" s="21" t="s">
        <v>62</v>
      </c>
      <c r="B63" s="56">
        <v>5000</v>
      </c>
      <c r="C63" s="67">
        <v>3299.95</v>
      </c>
      <c r="D63" s="94">
        <v>6550</v>
      </c>
      <c r="E63" s="41" t="s">
        <v>106</v>
      </c>
    </row>
    <row r="64" spans="1:5" ht="13.5" customHeight="1">
      <c r="A64" s="21" t="s">
        <v>39</v>
      </c>
      <c r="B64" s="56">
        <v>13000</v>
      </c>
      <c r="C64" s="67">
        <v>2329.36</v>
      </c>
      <c r="D64" s="94">
        <v>6570</v>
      </c>
      <c r="E64" s="45" t="s">
        <v>107</v>
      </c>
    </row>
    <row r="65" spans="1:5" ht="14.25" customHeight="1">
      <c r="A65" s="21" t="s">
        <v>80</v>
      </c>
      <c r="B65" s="56">
        <v>1000</v>
      </c>
      <c r="C65" s="67">
        <v>1173</v>
      </c>
      <c r="D65" s="94">
        <v>6620</v>
      </c>
      <c r="E65" s="45" t="s">
        <v>143</v>
      </c>
    </row>
    <row r="66" spans="1:5" ht="14.25" customHeight="1">
      <c r="A66" s="19" t="s">
        <v>31</v>
      </c>
      <c r="B66" s="53">
        <f>SUM(B61:B65)</f>
        <v>26000</v>
      </c>
      <c r="C66" s="64">
        <f>SUM(C61:C65)</f>
        <v>10584.49</v>
      </c>
      <c r="D66" s="91"/>
      <c r="E66" s="41"/>
    </row>
    <row r="67" spans="1:5" ht="14.25" customHeight="1">
      <c r="A67" s="73"/>
      <c r="B67" s="88"/>
      <c r="C67" s="72"/>
      <c r="D67" s="95"/>
      <c r="E67" s="43"/>
    </row>
    <row r="68" spans="1:5" ht="24.75" customHeight="1">
      <c r="A68" s="23" t="s">
        <v>47</v>
      </c>
      <c r="B68" s="65">
        <f>SUM(B67,B66,B59)</f>
        <v>107500</v>
      </c>
      <c r="C68" s="65">
        <f>SUM(C67,C66,C59)</f>
        <v>16420.65</v>
      </c>
      <c r="D68" s="92"/>
      <c r="E68" s="89" t="s">
        <v>189</v>
      </c>
    </row>
    <row r="69" spans="1:5" ht="20.25" customHeight="1" thickBot="1">
      <c r="A69" s="24" t="s">
        <v>32</v>
      </c>
      <c r="B69" s="25">
        <f>SUM(B68,B47,B38,B33,B23)</f>
        <v>619500</v>
      </c>
      <c r="C69" s="25">
        <f>SUM(C68,C47,C38,C33,C23)</f>
        <v>126089.11</v>
      </c>
      <c r="D69" s="99"/>
      <c r="E69" s="26"/>
    </row>
    <row r="70" spans="1:5" ht="15" thickBot="1">
      <c r="A70" s="27"/>
      <c r="B70" s="50"/>
      <c r="C70" s="50"/>
      <c r="D70" s="102"/>
      <c r="E70" s="9"/>
    </row>
    <row r="71" spans="1:5" ht="14.25" customHeight="1">
      <c r="A71" s="28" t="s">
        <v>179</v>
      </c>
      <c r="B71" s="55"/>
      <c r="C71" s="66"/>
      <c r="D71" s="93"/>
      <c r="E71" s="11"/>
    </row>
    <row r="72" spans="1:5" ht="13.5">
      <c r="A72" s="29" t="s">
        <v>33</v>
      </c>
      <c r="B72" s="58">
        <v>22000</v>
      </c>
      <c r="C72" s="69">
        <v>5400</v>
      </c>
      <c r="D72" s="91">
        <v>7250</v>
      </c>
      <c r="E72" s="44" t="s">
        <v>169</v>
      </c>
    </row>
    <row r="73" spans="1:5" ht="13.5">
      <c r="A73" s="29" t="s">
        <v>34</v>
      </c>
      <c r="B73" s="58">
        <v>10000</v>
      </c>
      <c r="C73" s="69">
        <v>2087.76</v>
      </c>
      <c r="D73" s="91">
        <v>7200</v>
      </c>
      <c r="E73" s="41" t="s">
        <v>108</v>
      </c>
    </row>
    <row r="74" spans="1:5" ht="13.5">
      <c r="A74" s="29" t="s">
        <v>13</v>
      </c>
      <c r="B74" s="58">
        <v>2500</v>
      </c>
      <c r="C74" s="69">
        <v>134.3</v>
      </c>
      <c r="D74" s="91">
        <v>7210</v>
      </c>
      <c r="E74" s="41" t="s">
        <v>109</v>
      </c>
    </row>
    <row r="75" spans="1:5" ht="13.5">
      <c r="A75" s="29" t="s">
        <v>14</v>
      </c>
      <c r="B75" s="58">
        <v>1000</v>
      </c>
      <c r="C75" s="69"/>
      <c r="D75" s="91">
        <v>7090</v>
      </c>
      <c r="E75" s="41" t="s">
        <v>110</v>
      </c>
    </row>
    <row r="76" spans="1:5" ht="16.5" customHeight="1">
      <c r="A76" s="29" t="s">
        <v>15</v>
      </c>
      <c r="B76" s="58">
        <v>10000</v>
      </c>
      <c r="C76" s="69">
        <v>1936.72</v>
      </c>
      <c r="D76" s="91">
        <v>7310</v>
      </c>
      <c r="E76" s="41" t="s">
        <v>111</v>
      </c>
    </row>
    <row r="77" spans="1:5" ht="13.5">
      <c r="A77" s="29" t="s">
        <v>35</v>
      </c>
      <c r="B77" s="58">
        <v>5000</v>
      </c>
      <c r="C77" s="69">
        <v>1098.31</v>
      </c>
      <c r="D77" s="91">
        <v>7350</v>
      </c>
      <c r="E77" s="41" t="s">
        <v>112</v>
      </c>
    </row>
    <row r="78" spans="1:5" ht="14.25" customHeight="1">
      <c r="A78" s="29" t="s">
        <v>12</v>
      </c>
      <c r="B78" s="58">
        <v>10000</v>
      </c>
      <c r="C78" s="69">
        <v>400</v>
      </c>
      <c r="D78" s="91" t="s">
        <v>203</v>
      </c>
      <c r="E78" s="41" t="s">
        <v>113</v>
      </c>
    </row>
    <row r="79" spans="1:5" ht="14.25" customHeight="1">
      <c r="A79" s="29" t="s">
        <v>36</v>
      </c>
      <c r="B79" s="56">
        <v>4500</v>
      </c>
      <c r="C79" s="67">
        <v>1806.35</v>
      </c>
      <c r="D79" s="94" t="s">
        <v>204</v>
      </c>
      <c r="E79" s="41" t="s">
        <v>114</v>
      </c>
    </row>
    <row r="80" spans="1:5" ht="14.25" customHeight="1">
      <c r="A80" s="29" t="s">
        <v>63</v>
      </c>
      <c r="B80" s="56">
        <v>3000</v>
      </c>
      <c r="C80" s="67">
        <v>100</v>
      </c>
      <c r="D80" s="94">
        <v>7120</v>
      </c>
      <c r="E80" s="41" t="s">
        <v>115</v>
      </c>
    </row>
    <row r="81" spans="1:5" ht="14.25" customHeight="1">
      <c r="A81" s="29" t="s">
        <v>10</v>
      </c>
      <c r="B81" s="56">
        <v>500</v>
      </c>
      <c r="C81" s="67">
        <v>160.95</v>
      </c>
      <c r="D81" s="94">
        <v>7150</v>
      </c>
      <c r="E81" s="41" t="s">
        <v>116</v>
      </c>
    </row>
    <row r="82" spans="1:5" ht="13.5">
      <c r="A82" s="29" t="s">
        <v>37</v>
      </c>
      <c r="B82" s="56">
        <v>50</v>
      </c>
      <c r="C82" s="67"/>
      <c r="D82" s="94">
        <v>7060</v>
      </c>
      <c r="E82" s="41" t="s">
        <v>117</v>
      </c>
    </row>
    <row r="83" spans="1:5" ht="13.5">
      <c r="A83" s="29" t="s">
        <v>38</v>
      </c>
      <c r="B83" s="56">
        <v>4000</v>
      </c>
      <c r="C83" s="67"/>
      <c r="D83" s="94">
        <v>7020</v>
      </c>
      <c r="E83" s="41" t="s">
        <v>118</v>
      </c>
    </row>
    <row r="84" spans="1:5" ht="13.5">
      <c r="A84" s="29" t="s">
        <v>48</v>
      </c>
      <c r="B84" s="56">
        <v>6000</v>
      </c>
      <c r="C84" s="67">
        <v>2121.59</v>
      </c>
      <c r="D84" s="94">
        <v>7280</v>
      </c>
      <c r="E84" s="41" t="s">
        <v>119</v>
      </c>
    </row>
    <row r="85" spans="1:5" ht="14.25" customHeight="1">
      <c r="A85" s="30" t="s">
        <v>180</v>
      </c>
      <c r="B85" s="53">
        <f>SUM(B72:B84)</f>
        <v>78550</v>
      </c>
      <c r="C85" s="64">
        <f>SUM(C72:C84)</f>
        <v>15245.980000000001</v>
      </c>
      <c r="D85" s="91"/>
      <c r="E85" s="43"/>
    </row>
    <row r="86" spans="1:5" ht="13.5">
      <c r="A86" s="39"/>
      <c r="B86" s="59"/>
      <c r="C86" s="59"/>
      <c r="D86" s="103"/>
      <c r="E86" s="43"/>
    </row>
    <row r="87" spans="1:5" ht="14.25" customHeight="1">
      <c r="A87" s="30" t="s">
        <v>181</v>
      </c>
      <c r="B87" s="53"/>
      <c r="C87" s="64"/>
      <c r="D87" s="91"/>
      <c r="E87" s="41"/>
    </row>
    <row r="88" spans="1:5" ht="14.25" customHeight="1">
      <c r="A88" s="29" t="s">
        <v>54</v>
      </c>
      <c r="B88" s="58">
        <v>1000</v>
      </c>
      <c r="C88" s="69"/>
      <c r="D88" s="91">
        <v>8110</v>
      </c>
      <c r="E88" s="41" t="s">
        <v>120</v>
      </c>
    </row>
    <row r="89" spans="1:5" ht="15" customHeight="1">
      <c r="A89" s="29" t="s">
        <v>55</v>
      </c>
      <c r="B89" s="58">
        <v>1000</v>
      </c>
      <c r="C89" s="69">
        <v>1724.82</v>
      </c>
      <c r="D89" s="91">
        <v>8120</v>
      </c>
      <c r="E89" s="41" t="s">
        <v>121</v>
      </c>
    </row>
    <row r="90" spans="1:5" ht="14.25" customHeight="1">
      <c r="A90" s="29" t="s">
        <v>9</v>
      </c>
      <c r="B90" s="58">
        <v>1000</v>
      </c>
      <c r="C90" s="69"/>
      <c r="D90" s="91">
        <v>8150</v>
      </c>
      <c r="E90" s="41" t="s">
        <v>122</v>
      </c>
    </row>
    <row r="91" spans="1:5" ht="15" customHeight="1">
      <c r="A91" s="29" t="s">
        <v>64</v>
      </c>
      <c r="B91" s="58">
        <v>1000</v>
      </c>
      <c r="C91" s="69"/>
      <c r="D91" s="91">
        <v>8130</v>
      </c>
      <c r="E91" s="41" t="s">
        <v>123</v>
      </c>
    </row>
    <row r="92" spans="1:5" ht="15" customHeight="1">
      <c r="A92" s="29" t="s">
        <v>49</v>
      </c>
      <c r="B92" s="58">
        <v>1000</v>
      </c>
      <c r="C92" s="69">
        <v>108.68</v>
      </c>
      <c r="D92" s="91">
        <v>8180</v>
      </c>
      <c r="E92" s="41" t="s">
        <v>124</v>
      </c>
    </row>
    <row r="93" spans="1:5" ht="15" customHeight="1">
      <c r="A93" s="29" t="s">
        <v>41</v>
      </c>
      <c r="B93" s="58"/>
      <c r="C93" s="69"/>
      <c r="D93" s="91">
        <v>8190</v>
      </c>
      <c r="E93" s="41" t="s">
        <v>125</v>
      </c>
    </row>
    <row r="94" spans="1:5" ht="15.75" customHeight="1">
      <c r="A94" s="31" t="s">
        <v>182</v>
      </c>
      <c r="B94" s="53">
        <f>SUM(B88:B93)</f>
        <v>5000</v>
      </c>
      <c r="C94" s="64">
        <f>SUM(C88:C93)</f>
        <v>1833.5</v>
      </c>
      <c r="D94" s="91"/>
      <c r="E94" s="44"/>
    </row>
    <row r="95" spans="1:5" ht="13.5">
      <c r="A95" s="40"/>
      <c r="B95" s="49"/>
      <c r="C95" s="49"/>
      <c r="D95" s="100"/>
      <c r="E95" s="41"/>
    </row>
    <row r="96" spans="1:5" ht="13.5">
      <c r="A96" s="31" t="s">
        <v>183</v>
      </c>
      <c r="B96" s="53"/>
      <c r="C96" s="64"/>
      <c r="D96" s="91"/>
      <c r="E96" s="46"/>
    </row>
    <row r="97" spans="1:5" ht="13.5">
      <c r="A97" s="32" t="s">
        <v>11</v>
      </c>
      <c r="B97" s="57">
        <v>2000</v>
      </c>
      <c r="C97" s="68"/>
      <c r="D97" s="92">
        <v>8310</v>
      </c>
      <c r="E97" s="47" t="s">
        <v>126</v>
      </c>
    </row>
    <row r="98" spans="1:5" ht="13.5">
      <c r="A98" s="32" t="s">
        <v>40</v>
      </c>
      <c r="B98" s="57">
        <v>1000</v>
      </c>
      <c r="C98" s="68"/>
      <c r="D98" s="92">
        <v>8330</v>
      </c>
      <c r="E98" s="47" t="s">
        <v>127</v>
      </c>
    </row>
    <row r="99" spans="1:5" ht="13.5">
      <c r="A99" s="32" t="s">
        <v>50</v>
      </c>
      <c r="B99" s="57">
        <v>750</v>
      </c>
      <c r="C99" s="68"/>
      <c r="D99" s="92">
        <v>8350</v>
      </c>
      <c r="E99" s="47" t="s">
        <v>128</v>
      </c>
    </row>
    <row r="100" spans="1:5" ht="13.5">
      <c r="A100" s="31" t="s">
        <v>184</v>
      </c>
      <c r="B100" s="53">
        <f>SUM(B97:B99)</f>
        <v>3750</v>
      </c>
      <c r="C100" s="64">
        <f>SUM(C97:C99)</f>
        <v>0</v>
      </c>
      <c r="D100" s="91"/>
      <c r="E100" s="46"/>
    </row>
    <row r="101" spans="1:5" ht="13.5">
      <c r="A101" s="29"/>
      <c r="B101" s="56"/>
      <c r="C101" s="67"/>
      <c r="D101" s="94"/>
      <c r="E101" s="43"/>
    </row>
    <row r="102" spans="1:5" ht="13.5">
      <c r="A102" s="31" t="s">
        <v>185</v>
      </c>
      <c r="B102" s="53">
        <f>SUM(B101,B100,B94,B85)</f>
        <v>87300</v>
      </c>
      <c r="C102" s="64">
        <f>SUM(C101,C100,C94,C85)</f>
        <v>17079.480000000003</v>
      </c>
      <c r="D102" s="91"/>
      <c r="E102" s="75" t="s">
        <v>190</v>
      </c>
    </row>
    <row r="103" spans="1:5" ht="13.5">
      <c r="A103" s="31"/>
      <c r="B103" s="53"/>
      <c r="C103" s="64"/>
      <c r="D103" s="91"/>
      <c r="E103" s="46"/>
    </row>
    <row r="104" spans="1:5" ht="13.5">
      <c r="A104" s="31" t="s">
        <v>131</v>
      </c>
      <c r="B104" s="81"/>
      <c r="C104" s="77"/>
      <c r="D104" s="96"/>
      <c r="E104" s="78"/>
    </row>
    <row r="105" spans="1:5" ht="13.5">
      <c r="A105" s="32" t="s">
        <v>132</v>
      </c>
      <c r="B105" s="82">
        <v>278500</v>
      </c>
      <c r="C105" s="79">
        <v>62109.1</v>
      </c>
      <c r="D105" s="97">
        <v>8510</v>
      </c>
      <c r="E105" s="80" t="s">
        <v>133</v>
      </c>
    </row>
    <row r="106" spans="1:5" ht="13.5">
      <c r="A106" s="32" t="s">
        <v>134</v>
      </c>
      <c r="B106" s="82">
        <v>6000</v>
      </c>
      <c r="C106" s="79">
        <v>2040</v>
      </c>
      <c r="D106" s="97">
        <v>8590</v>
      </c>
      <c r="E106" s="80" t="s">
        <v>135</v>
      </c>
    </row>
    <row r="107" spans="1:5" ht="13.5">
      <c r="A107" s="32" t="s">
        <v>136</v>
      </c>
      <c r="B107" s="82">
        <v>26500</v>
      </c>
      <c r="C107" s="79">
        <v>5206.4</v>
      </c>
      <c r="D107" s="97">
        <v>8530</v>
      </c>
      <c r="E107" s="80" t="s">
        <v>137</v>
      </c>
    </row>
    <row r="108" spans="1:5" ht="13.5">
      <c r="A108" s="32" t="s">
        <v>138</v>
      </c>
      <c r="B108" s="82">
        <v>3500</v>
      </c>
      <c r="C108" s="69">
        <v>2144.66</v>
      </c>
      <c r="D108" s="91">
        <v>8550</v>
      </c>
      <c r="E108" s="85" t="s">
        <v>139</v>
      </c>
    </row>
    <row r="109" spans="1:5" ht="13.5">
      <c r="A109" s="29" t="s">
        <v>140</v>
      </c>
      <c r="B109" s="83">
        <v>34000</v>
      </c>
      <c r="C109" s="69">
        <v>8139.75</v>
      </c>
      <c r="D109" s="91" t="s">
        <v>205</v>
      </c>
      <c r="E109" s="85" t="s">
        <v>141</v>
      </c>
    </row>
    <row r="110" spans="1:5" ht="13.5">
      <c r="A110" s="30" t="s">
        <v>142</v>
      </c>
      <c r="B110" s="84">
        <f>SUM(B105:B109)</f>
        <v>348500</v>
      </c>
      <c r="C110" s="64">
        <f>SUM(C105:C109)</f>
        <v>79639.91</v>
      </c>
      <c r="D110" s="91"/>
      <c r="E110" s="86"/>
    </row>
    <row r="111" spans="1:5" ht="13.5">
      <c r="A111" s="33" t="s">
        <v>16</v>
      </c>
      <c r="B111" s="53">
        <f>SUM(B110,B100,B94,B85,B66,B59,B40,B41,B42,B43,B44,B45,B36,B35,B31,B30,B29,B28,B27,B26,B25,B21,B20,B19,B18,B17,B16,B15)</f>
        <v>1055300</v>
      </c>
      <c r="C111" s="64">
        <f>SUM(C110,C102,C68,C47,C38,C33,C23)</f>
        <v>222808.5</v>
      </c>
      <c r="D111" s="98"/>
      <c r="E111" s="1"/>
    </row>
    <row r="112" spans="1:5" ht="13.5">
      <c r="A112" s="33" t="s">
        <v>42</v>
      </c>
      <c r="B112" s="53">
        <f>(B11-B111)</f>
        <v>36667</v>
      </c>
      <c r="C112" s="64">
        <f>(C11-C111)</f>
        <v>53003.659999999974</v>
      </c>
      <c r="D112" s="98"/>
      <c r="E112" s="1"/>
    </row>
    <row r="113" spans="2:5" ht="13.5">
      <c r="B113" s="36"/>
      <c r="C113" s="87"/>
      <c r="D113" s="104"/>
      <c r="E113" s="1"/>
    </row>
    <row r="114" spans="2:3" ht="13.5">
      <c r="B114" s="36"/>
      <c r="C114" s="36"/>
    </row>
    <row r="115" spans="2:3" ht="13.5">
      <c r="B115" s="36"/>
      <c r="C115" s="36"/>
    </row>
    <row r="116" spans="2:3" ht="13.5">
      <c r="B116" s="36"/>
      <c r="C116" s="36"/>
    </row>
    <row r="117" spans="2:3" ht="13.5">
      <c r="B117" s="36"/>
      <c r="C117" s="36"/>
    </row>
    <row r="118" spans="2:3" ht="13.5">
      <c r="B118" s="36"/>
      <c r="C118" s="36"/>
    </row>
    <row r="119" spans="2:3" ht="13.5">
      <c r="B119" s="36"/>
      <c r="C119" s="36"/>
    </row>
    <row r="120" spans="2:3" ht="13.5">
      <c r="B120" s="36"/>
      <c r="C120" s="36"/>
    </row>
    <row r="121" spans="2:3" ht="13.5">
      <c r="B121" s="36"/>
      <c r="C121" s="36"/>
    </row>
    <row r="122" spans="2:3" ht="13.5">
      <c r="B122" s="36"/>
      <c r="C122" s="36"/>
    </row>
    <row r="123" spans="2:3" ht="13.5">
      <c r="B123" s="36"/>
      <c r="C123" s="36"/>
    </row>
    <row r="124" spans="2:3" ht="13.5">
      <c r="B124" s="36"/>
      <c r="C124" s="36"/>
    </row>
    <row r="125" spans="2:3" ht="13.5">
      <c r="B125" s="36"/>
      <c r="C125" s="36"/>
    </row>
    <row r="126" spans="2:3" ht="13.5">
      <c r="B126" s="36"/>
      <c r="C126" s="36"/>
    </row>
    <row r="127" spans="2:3" ht="13.5">
      <c r="B127" s="36"/>
      <c r="C127" s="36"/>
    </row>
    <row r="128" spans="2:3" ht="13.5">
      <c r="B128" s="36"/>
      <c r="C128" s="36"/>
    </row>
    <row r="129" spans="2:3" ht="13.5">
      <c r="B129" s="36"/>
      <c r="C129" s="36"/>
    </row>
    <row r="130" spans="2:3" ht="13.5">
      <c r="B130" s="36"/>
      <c r="C130" s="36"/>
    </row>
    <row r="131" spans="2:3" ht="13.5">
      <c r="B131" s="36"/>
      <c r="C131" s="36"/>
    </row>
    <row r="132" spans="2:3" ht="13.5">
      <c r="B132" s="36"/>
      <c r="C132" s="36"/>
    </row>
    <row r="133" spans="2:3" ht="13.5">
      <c r="B133" s="36"/>
      <c r="C133" s="36"/>
    </row>
    <row r="134" spans="2:3" ht="13.5">
      <c r="B134" s="36"/>
      <c r="C134" s="36"/>
    </row>
    <row r="135" spans="2:3" ht="13.5">
      <c r="B135" s="36"/>
      <c r="C135" s="36"/>
    </row>
    <row r="136" spans="2:3" ht="13.5">
      <c r="B136" s="36"/>
      <c r="C136" s="36"/>
    </row>
    <row r="137" spans="2:3" ht="13.5">
      <c r="B137" s="36"/>
      <c r="C137" s="36"/>
    </row>
    <row r="138" spans="2:3" ht="13.5">
      <c r="B138" s="36"/>
      <c r="C138" s="36"/>
    </row>
    <row r="139" spans="2:3" ht="13.5">
      <c r="B139" s="36"/>
      <c r="C139" s="36"/>
    </row>
    <row r="140" spans="2:3" ht="13.5">
      <c r="B140" s="36"/>
      <c r="C140" s="36"/>
    </row>
    <row r="141" spans="2:3" ht="13.5">
      <c r="B141" s="36"/>
      <c r="C141" s="36"/>
    </row>
    <row r="142" spans="2:3" ht="13.5">
      <c r="B142" s="36"/>
      <c r="C142" s="36"/>
    </row>
    <row r="143" spans="2:3" ht="13.5">
      <c r="B143" s="36"/>
      <c r="C143" s="36"/>
    </row>
    <row r="144" spans="2:3" ht="13.5">
      <c r="B144" s="36"/>
      <c r="C144" s="36"/>
    </row>
    <row r="145" spans="2:3" ht="13.5">
      <c r="B145" s="36"/>
      <c r="C145" s="36"/>
    </row>
    <row r="146" spans="2:3" ht="13.5">
      <c r="B146" s="36"/>
      <c r="C146" s="36"/>
    </row>
    <row r="147" spans="2:3" ht="13.5">
      <c r="B147" s="36"/>
      <c r="C147" s="36"/>
    </row>
    <row r="148" spans="2:3" ht="13.5">
      <c r="B148" s="36"/>
      <c r="C148" s="36"/>
    </row>
    <row r="149" spans="2:3" ht="13.5">
      <c r="B149" s="36"/>
      <c r="C149" s="36"/>
    </row>
    <row r="150" spans="2:3" ht="13.5">
      <c r="B150" s="36"/>
      <c r="C150" s="36"/>
    </row>
    <row r="151" spans="2:3" ht="13.5">
      <c r="B151" s="36"/>
      <c r="C151" s="36"/>
    </row>
    <row r="152" spans="2:3" ht="13.5">
      <c r="B152" s="36"/>
      <c r="C152" s="36"/>
    </row>
    <row r="153" spans="2:3" ht="13.5">
      <c r="B153" s="36"/>
      <c r="C153" s="36"/>
    </row>
    <row r="154" spans="2:3" ht="13.5">
      <c r="B154" s="36"/>
      <c r="C154" s="36"/>
    </row>
    <row r="155" spans="2:3" ht="13.5">
      <c r="B155" s="36"/>
      <c r="C155" s="36"/>
    </row>
    <row r="156" spans="2:3" ht="13.5">
      <c r="B156" s="36"/>
      <c r="C156" s="36"/>
    </row>
    <row r="157" spans="2:3" ht="13.5">
      <c r="B157" s="36"/>
      <c r="C157" s="36"/>
    </row>
    <row r="158" spans="2:3" ht="13.5">
      <c r="B158" s="36"/>
      <c r="C158" s="36"/>
    </row>
    <row r="159" spans="2:3" ht="13.5">
      <c r="B159" s="36"/>
      <c r="C159" s="36"/>
    </row>
    <row r="160" spans="2:3" ht="13.5">
      <c r="B160" s="36"/>
      <c r="C160" s="36"/>
    </row>
    <row r="161" spans="2:3" ht="13.5">
      <c r="B161" s="36"/>
      <c r="C161" s="36"/>
    </row>
    <row r="162" spans="2:3" ht="13.5">
      <c r="B162" s="36"/>
      <c r="C162" s="36"/>
    </row>
    <row r="163" spans="2:3" ht="13.5">
      <c r="B163" s="36"/>
      <c r="C163" s="36"/>
    </row>
    <row r="164" spans="2:3" ht="13.5">
      <c r="B164" s="36"/>
      <c r="C164" s="36"/>
    </row>
    <row r="165" spans="2:3" ht="13.5">
      <c r="B165" s="36"/>
      <c r="C165" s="36"/>
    </row>
    <row r="166" spans="2:3" ht="13.5">
      <c r="B166" s="36"/>
      <c r="C166" s="36"/>
    </row>
    <row r="167" spans="2:3" ht="13.5">
      <c r="B167" s="36"/>
      <c r="C167" s="36"/>
    </row>
    <row r="168" spans="2:3" ht="13.5">
      <c r="B168" s="36"/>
      <c r="C168" s="36"/>
    </row>
    <row r="169" spans="2:3" ht="13.5">
      <c r="B169" s="36"/>
      <c r="C169" s="36"/>
    </row>
    <row r="170" spans="2:3" ht="13.5">
      <c r="B170" s="36"/>
      <c r="C170" s="36"/>
    </row>
    <row r="171" spans="2:3" ht="13.5">
      <c r="B171" s="36"/>
      <c r="C171" s="36"/>
    </row>
    <row r="172" spans="2:3" ht="13.5">
      <c r="B172" s="36"/>
      <c r="C172" s="36"/>
    </row>
    <row r="173" spans="2:3" ht="13.5">
      <c r="B173" s="36"/>
      <c r="C173" s="36"/>
    </row>
    <row r="174" spans="2:3" ht="13.5">
      <c r="B174" s="36"/>
      <c r="C174" s="36"/>
    </row>
    <row r="175" spans="2:3" ht="13.5">
      <c r="B175" s="36"/>
      <c r="C175" s="36"/>
    </row>
    <row r="176" spans="2:3" ht="13.5">
      <c r="B176" s="36"/>
      <c r="C176" s="36"/>
    </row>
    <row r="177" spans="2:3" ht="13.5">
      <c r="B177" s="36"/>
      <c r="C177" s="36"/>
    </row>
    <row r="178" spans="2:3" ht="13.5">
      <c r="B178" s="36"/>
      <c r="C178" s="36"/>
    </row>
    <row r="179" spans="2:3" ht="13.5">
      <c r="B179" s="36"/>
      <c r="C179" s="36"/>
    </row>
    <row r="180" spans="2:3" ht="13.5">
      <c r="B180" s="36"/>
      <c r="C180" s="36"/>
    </row>
    <row r="181" spans="2:3" ht="13.5">
      <c r="B181" s="36"/>
      <c r="C181" s="36"/>
    </row>
    <row r="182" spans="2:3" ht="13.5">
      <c r="B182" s="36"/>
      <c r="C182" s="36"/>
    </row>
    <row r="183" spans="2:3" ht="13.5">
      <c r="B183" s="36"/>
      <c r="C183" s="36"/>
    </row>
    <row r="184" spans="2:3" ht="13.5">
      <c r="B184" s="36"/>
      <c r="C184" s="36"/>
    </row>
    <row r="185" spans="2:3" ht="13.5">
      <c r="B185" s="36"/>
      <c r="C185" s="36"/>
    </row>
    <row r="186" spans="2:3" ht="13.5">
      <c r="B186" s="36"/>
      <c r="C186" s="36"/>
    </row>
    <row r="187" spans="2:3" ht="13.5">
      <c r="B187" s="36"/>
      <c r="C187" s="36"/>
    </row>
    <row r="188" spans="2:3" ht="13.5">
      <c r="B188" s="36"/>
      <c r="C188" s="36"/>
    </row>
    <row r="189" spans="2:3" ht="13.5">
      <c r="B189" s="36"/>
      <c r="C189" s="36"/>
    </row>
    <row r="190" spans="2:3" ht="13.5">
      <c r="B190" s="36"/>
      <c r="C190" s="36"/>
    </row>
    <row r="191" spans="2:3" ht="13.5">
      <c r="B191" s="36"/>
      <c r="C191" s="36"/>
    </row>
    <row r="192" spans="2:3" ht="13.5">
      <c r="B192" s="36"/>
      <c r="C192" s="36"/>
    </row>
    <row r="193" spans="2:3" ht="13.5">
      <c r="B193" s="36"/>
      <c r="C193" s="36"/>
    </row>
    <row r="194" spans="2:3" ht="13.5">
      <c r="B194" s="36"/>
      <c r="C194" s="36"/>
    </row>
    <row r="195" spans="2:3" ht="13.5">
      <c r="B195" s="36"/>
      <c r="C195" s="36"/>
    </row>
    <row r="196" spans="2:3" ht="13.5">
      <c r="B196" s="36"/>
      <c r="C196" s="36"/>
    </row>
    <row r="197" spans="2:3" ht="13.5">
      <c r="B197" s="36"/>
      <c r="C197" s="36"/>
    </row>
    <row r="198" spans="2:3" ht="13.5">
      <c r="B198" s="36"/>
      <c r="C198" s="36"/>
    </row>
    <row r="199" spans="2:3" ht="13.5">
      <c r="B199" s="36"/>
      <c r="C199" s="36"/>
    </row>
    <row r="200" spans="2:3" ht="13.5">
      <c r="B200" s="36"/>
      <c r="C200" s="36"/>
    </row>
    <row r="201" spans="2:3" ht="13.5">
      <c r="B201" s="36"/>
      <c r="C201" s="36"/>
    </row>
    <row r="202" spans="2:3" ht="13.5">
      <c r="B202" s="36"/>
      <c r="C202" s="36"/>
    </row>
    <row r="203" spans="2:3" ht="13.5">
      <c r="B203" s="36"/>
      <c r="C203" s="36"/>
    </row>
    <row r="204" spans="2:3" ht="13.5">
      <c r="B204" s="36"/>
      <c r="C204" s="36"/>
    </row>
    <row r="205" spans="2:3" ht="13.5">
      <c r="B205" s="36"/>
      <c r="C205" s="36"/>
    </row>
    <row r="206" spans="2:3" ht="13.5">
      <c r="B206" s="36"/>
      <c r="C206" s="36"/>
    </row>
    <row r="207" spans="2:3" ht="13.5">
      <c r="B207" s="36"/>
      <c r="C207" s="36"/>
    </row>
    <row r="208" spans="2:3" ht="13.5">
      <c r="B208" s="36"/>
      <c r="C208" s="36"/>
    </row>
    <row r="209" spans="2:3" ht="13.5">
      <c r="B209" s="36"/>
      <c r="C209" s="36"/>
    </row>
    <row r="210" spans="2:3" ht="13.5">
      <c r="B210" s="36"/>
      <c r="C210" s="36"/>
    </row>
    <row r="211" spans="2:3" ht="13.5">
      <c r="B211" s="36"/>
      <c r="C211" s="36"/>
    </row>
    <row r="212" spans="2:3" ht="13.5">
      <c r="B212" s="36"/>
      <c r="C212" s="36"/>
    </row>
    <row r="213" spans="2:3" ht="13.5">
      <c r="B213" s="36"/>
      <c r="C213" s="36"/>
    </row>
    <row r="214" spans="2:3" ht="13.5">
      <c r="B214" s="36"/>
      <c r="C214" s="36"/>
    </row>
    <row r="215" spans="2:3" ht="13.5">
      <c r="B215" s="36"/>
      <c r="C215" s="36"/>
    </row>
    <row r="216" spans="2:3" ht="13.5">
      <c r="B216" s="36"/>
      <c r="C216" s="36"/>
    </row>
    <row r="217" spans="2:3" ht="13.5">
      <c r="B217" s="36"/>
      <c r="C217" s="36"/>
    </row>
    <row r="218" spans="2:3" ht="13.5">
      <c r="B218" s="36"/>
      <c r="C218" s="36"/>
    </row>
    <row r="219" spans="2:3" ht="13.5">
      <c r="B219" s="36"/>
      <c r="C219" s="36"/>
    </row>
    <row r="220" spans="2:3" ht="13.5">
      <c r="B220" s="36"/>
      <c r="C220" s="36"/>
    </row>
    <row r="221" spans="2:3" ht="13.5">
      <c r="B221" s="36"/>
      <c r="C221" s="36"/>
    </row>
    <row r="222" spans="2:3" ht="13.5">
      <c r="B222" s="36"/>
      <c r="C222" s="36"/>
    </row>
    <row r="223" spans="2:3" ht="13.5">
      <c r="B223" s="36"/>
      <c r="C223" s="36"/>
    </row>
    <row r="224" spans="2:3" ht="13.5">
      <c r="B224" s="36"/>
      <c r="C224" s="36"/>
    </row>
    <row r="225" spans="2:3" ht="13.5">
      <c r="B225" s="36"/>
      <c r="C225" s="36"/>
    </row>
    <row r="226" spans="2:3" ht="13.5">
      <c r="B226" s="36"/>
      <c r="C226" s="36"/>
    </row>
    <row r="227" spans="2:3" ht="13.5">
      <c r="B227" s="36"/>
      <c r="C227" s="36"/>
    </row>
    <row r="228" spans="2:3" ht="13.5">
      <c r="B228" s="36"/>
      <c r="C228" s="36"/>
    </row>
    <row r="229" spans="2:3" ht="13.5">
      <c r="B229" s="36"/>
      <c r="C229" s="36"/>
    </row>
    <row r="230" spans="2:3" ht="13.5">
      <c r="B230" s="36"/>
      <c r="C230" s="36"/>
    </row>
    <row r="231" spans="2:3" ht="13.5">
      <c r="B231" s="36"/>
      <c r="C231" s="36"/>
    </row>
    <row r="232" spans="2:3" ht="13.5">
      <c r="B232" s="36"/>
      <c r="C232" s="36"/>
    </row>
    <row r="233" spans="2:3" ht="13.5">
      <c r="B233" s="36"/>
      <c r="C233" s="36"/>
    </row>
    <row r="234" spans="2:3" ht="13.5">
      <c r="B234" s="36"/>
      <c r="C234" s="36"/>
    </row>
    <row r="235" spans="2:3" ht="13.5">
      <c r="B235" s="36"/>
      <c r="C235" s="36"/>
    </row>
    <row r="236" spans="2:3" ht="13.5">
      <c r="B236" s="36"/>
      <c r="C236" s="36"/>
    </row>
    <row r="237" spans="2:3" ht="13.5">
      <c r="B237" s="36"/>
      <c r="C237" s="36"/>
    </row>
    <row r="238" spans="2:3" ht="13.5">
      <c r="B238" s="36"/>
      <c r="C238" s="36"/>
    </row>
    <row r="239" spans="2:3" ht="13.5">
      <c r="B239" s="36"/>
      <c r="C239" s="36"/>
    </row>
    <row r="240" spans="2:3" ht="13.5">
      <c r="B240" s="36"/>
      <c r="C240" s="36"/>
    </row>
    <row r="241" spans="2:3" ht="13.5">
      <c r="B241" s="36"/>
      <c r="C241" s="36"/>
    </row>
    <row r="242" spans="2:3" ht="13.5">
      <c r="B242" s="36"/>
      <c r="C242" s="36"/>
    </row>
    <row r="243" spans="2:3" ht="13.5">
      <c r="B243" s="36"/>
      <c r="C243" s="36"/>
    </row>
    <row r="244" spans="2:3" ht="13.5">
      <c r="B244" s="36"/>
      <c r="C244" s="36"/>
    </row>
    <row r="245" spans="2:3" ht="13.5">
      <c r="B245" s="36"/>
      <c r="C245" s="36"/>
    </row>
    <row r="246" spans="2:3" ht="13.5">
      <c r="B246" s="36"/>
      <c r="C246" s="36"/>
    </row>
    <row r="247" spans="2:3" ht="13.5">
      <c r="B247" s="36"/>
      <c r="C247" s="36"/>
    </row>
    <row r="248" spans="2:3" ht="13.5">
      <c r="B248" s="36"/>
      <c r="C248" s="36"/>
    </row>
    <row r="249" spans="2:3" ht="13.5">
      <c r="B249" s="36"/>
      <c r="C249" s="36"/>
    </row>
    <row r="250" spans="2:3" ht="13.5">
      <c r="B250" s="36"/>
      <c r="C250" s="36"/>
    </row>
    <row r="251" spans="2:3" ht="13.5">
      <c r="B251" s="36"/>
      <c r="C251" s="36"/>
    </row>
    <row r="252" spans="2:3" ht="13.5">
      <c r="B252" s="36"/>
      <c r="C252" s="36"/>
    </row>
    <row r="253" spans="2:3" ht="13.5">
      <c r="B253" s="36"/>
      <c r="C253" s="36"/>
    </row>
    <row r="254" spans="2:3" ht="13.5">
      <c r="B254" s="36"/>
      <c r="C254" s="36"/>
    </row>
    <row r="255" spans="2:3" ht="13.5">
      <c r="B255" s="36"/>
      <c r="C255" s="36"/>
    </row>
    <row r="256" spans="2:3" ht="13.5">
      <c r="B256" s="36"/>
      <c r="C256" s="36"/>
    </row>
    <row r="257" spans="2:3" ht="13.5">
      <c r="B257" s="36"/>
      <c r="C257" s="36"/>
    </row>
    <row r="258" spans="2:3" ht="13.5">
      <c r="B258" s="36"/>
      <c r="C258" s="36"/>
    </row>
    <row r="259" spans="2:3" ht="13.5">
      <c r="B259" s="36"/>
      <c r="C259" s="36"/>
    </row>
    <row r="260" spans="2:3" ht="13.5">
      <c r="B260" s="36"/>
      <c r="C260" s="36"/>
    </row>
    <row r="261" spans="2:3" ht="13.5">
      <c r="B261" s="36"/>
      <c r="C261" s="36"/>
    </row>
    <row r="262" spans="2:3" ht="13.5">
      <c r="B262" s="36"/>
      <c r="C262" s="36"/>
    </row>
    <row r="263" spans="2:3" ht="13.5">
      <c r="B263" s="36"/>
      <c r="C263" s="36"/>
    </row>
    <row r="264" spans="2:3" ht="13.5">
      <c r="B264" s="36"/>
      <c r="C264" s="36"/>
    </row>
    <row r="265" spans="2:3" ht="13.5">
      <c r="B265" s="36"/>
      <c r="C265" s="36"/>
    </row>
    <row r="266" spans="2:3" ht="13.5">
      <c r="B266" s="36"/>
      <c r="C266" s="36"/>
    </row>
    <row r="267" spans="2:3" ht="13.5">
      <c r="B267" s="36"/>
      <c r="C267" s="36"/>
    </row>
    <row r="268" spans="2:3" ht="13.5">
      <c r="B268" s="36"/>
      <c r="C268" s="36"/>
    </row>
    <row r="269" spans="2:3" ht="13.5">
      <c r="B269" s="36"/>
      <c r="C269" s="36"/>
    </row>
    <row r="270" spans="2:3" ht="13.5">
      <c r="B270" s="36"/>
      <c r="C270" s="36"/>
    </row>
    <row r="271" spans="2:3" ht="13.5">
      <c r="B271" s="36"/>
      <c r="C271" s="36"/>
    </row>
    <row r="272" spans="2:3" ht="13.5">
      <c r="B272" s="36"/>
      <c r="C272" s="36"/>
    </row>
    <row r="273" spans="2:3" ht="13.5">
      <c r="B273" s="36"/>
      <c r="C273" s="36"/>
    </row>
    <row r="274" spans="2:3" ht="13.5">
      <c r="B274" s="36"/>
      <c r="C274" s="36"/>
    </row>
    <row r="275" spans="2:3" ht="13.5">
      <c r="B275" s="36"/>
      <c r="C275" s="36"/>
    </row>
    <row r="276" spans="2:3" ht="13.5">
      <c r="B276" s="36"/>
      <c r="C276" s="36"/>
    </row>
    <row r="277" spans="2:3" ht="13.5">
      <c r="B277" s="36"/>
      <c r="C277" s="36"/>
    </row>
    <row r="278" spans="2:3" ht="13.5">
      <c r="B278" s="36"/>
      <c r="C278" s="36"/>
    </row>
    <row r="279" spans="2:3" ht="13.5">
      <c r="B279" s="36"/>
      <c r="C279" s="36"/>
    </row>
    <row r="280" spans="2:3" ht="13.5">
      <c r="B280" s="36"/>
      <c r="C280" s="36"/>
    </row>
    <row r="281" spans="2:3" ht="13.5">
      <c r="B281" s="36"/>
      <c r="C281" s="36"/>
    </row>
    <row r="282" spans="2:3" ht="13.5">
      <c r="B282" s="36"/>
      <c r="C282" s="36"/>
    </row>
    <row r="283" spans="2:3" ht="13.5">
      <c r="B283" s="36"/>
      <c r="C283" s="36"/>
    </row>
    <row r="284" spans="2:3" ht="13.5">
      <c r="B284" s="36"/>
      <c r="C284" s="36"/>
    </row>
    <row r="285" spans="2:3" ht="13.5">
      <c r="B285" s="36"/>
      <c r="C285" s="36"/>
    </row>
    <row r="286" spans="2:3" ht="13.5">
      <c r="B286" s="36"/>
      <c r="C286" s="36"/>
    </row>
    <row r="287" spans="2:3" ht="13.5">
      <c r="B287" s="36"/>
      <c r="C287" s="36"/>
    </row>
    <row r="288" spans="2:3" ht="13.5">
      <c r="B288" s="36"/>
      <c r="C288" s="36"/>
    </row>
    <row r="289" spans="2:3" ht="13.5">
      <c r="B289" s="36"/>
      <c r="C289" s="36"/>
    </row>
    <row r="290" spans="2:3" ht="13.5">
      <c r="B290" s="36"/>
      <c r="C290" s="36"/>
    </row>
    <row r="291" spans="2:3" ht="13.5">
      <c r="B291" s="36"/>
      <c r="C291" s="36"/>
    </row>
    <row r="292" spans="2:3" ht="13.5">
      <c r="B292" s="36"/>
      <c r="C292" s="36"/>
    </row>
    <row r="293" spans="2:3" ht="13.5">
      <c r="B293" s="36"/>
      <c r="C293" s="36"/>
    </row>
    <row r="294" spans="2:3" ht="13.5">
      <c r="B294" s="36"/>
      <c r="C294" s="36"/>
    </row>
    <row r="295" spans="2:3" ht="13.5">
      <c r="B295" s="36"/>
      <c r="C295" s="36"/>
    </row>
    <row r="296" spans="2:3" ht="13.5">
      <c r="B296" s="36"/>
      <c r="C296" s="36"/>
    </row>
    <row r="297" spans="2:3" ht="13.5">
      <c r="B297" s="36"/>
      <c r="C297" s="36"/>
    </row>
    <row r="298" spans="2:3" ht="13.5">
      <c r="B298" s="36"/>
      <c r="C298" s="36"/>
    </row>
    <row r="299" spans="2:3" ht="13.5">
      <c r="B299" s="36"/>
      <c r="C299" s="36"/>
    </row>
    <row r="300" spans="2:3" ht="13.5">
      <c r="B300" s="36"/>
      <c r="C300" s="36"/>
    </row>
    <row r="301" spans="2:3" ht="13.5">
      <c r="B301" s="36"/>
      <c r="C301" s="36"/>
    </row>
    <row r="302" spans="2:3" ht="13.5">
      <c r="B302" s="36"/>
      <c r="C302" s="36"/>
    </row>
    <row r="303" spans="2:3" ht="13.5">
      <c r="B303" s="36"/>
      <c r="C303" s="36"/>
    </row>
    <row r="304" spans="2:3" ht="13.5">
      <c r="B304" s="36"/>
      <c r="C304" s="36"/>
    </row>
    <row r="305" spans="2:3" ht="13.5">
      <c r="B305" s="36"/>
      <c r="C305" s="36"/>
    </row>
    <row r="306" spans="2:3" ht="13.5">
      <c r="B306" s="36"/>
      <c r="C306" s="36"/>
    </row>
    <row r="307" spans="2:3" ht="13.5">
      <c r="B307" s="36"/>
      <c r="C307" s="36"/>
    </row>
    <row r="308" spans="2:3" ht="13.5">
      <c r="B308" s="36"/>
      <c r="C308" s="36"/>
    </row>
    <row r="309" spans="2:3" ht="13.5">
      <c r="B309" s="36"/>
      <c r="C309" s="36"/>
    </row>
    <row r="310" spans="2:3" ht="13.5">
      <c r="B310" s="36"/>
      <c r="C310" s="36"/>
    </row>
    <row r="311" ht="13.5">
      <c r="B311" s="36"/>
    </row>
    <row r="312" ht="13.5">
      <c r="B312" s="36"/>
    </row>
    <row r="313" ht="13.5">
      <c r="B313" s="36"/>
    </row>
    <row r="314" ht="13.5">
      <c r="B314" s="36"/>
    </row>
    <row r="315" ht="13.5">
      <c r="B315" s="36"/>
    </row>
    <row r="316" ht="13.5">
      <c r="B316" s="36"/>
    </row>
    <row r="317" ht="13.5">
      <c r="B317" s="36"/>
    </row>
    <row r="318" ht="13.5">
      <c r="B318" s="36"/>
    </row>
    <row r="319" ht="13.5">
      <c r="B319" s="36"/>
    </row>
    <row r="320" ht="13.5">
      <c r="B320" s="36"/>
    </row>
    <row r="321" ht="13.5">
      <c r="B321" s="36"/>
    </row>
    <row r="322" ht="13.5">
      <c r="B322" s="36"/>
    </row>
    <row r="323" ht="13.5">
      <c r="B323" s="36"/>
    </row>
    <row r="324" ht="13.5">
      <c r="B324" s="36"/>
    </row>
    <row r="325" ht="13.5">
      <c r="B325" s="36"/>
    </row>
    <row r="326" ht="13.5">
      <c r="B326" s="36"/>
    </row>
    <row r="327" ht="13.5">
      <c r="B327" s="36"/>
    </row>
    <row r="328" ht="13.5">
      <c r="B328" s="36"/>
    </row>
    <row r="329" ht="13.5">
      <c r="B329" s="36"/>
    </row>
    <row r="330" ht="13.5">
      <c r="B330" s="36"/>
    </row>
    <row r="331" ht="13.5">
      <c r="B331" s="36"/>
    </row>
  </sheetData>
  <sheetProtection/>
  <printOptions/>
  <pageMargins left="0.427083333333333" right="0.322916666666667" top="0.5" bottom="0.5" header="0.3" footer="0.3"/>
  <pageSetup horizontalDpi="600" verticalDpi="600" orientation="landscape"/>
  <headerFooter alignWithMargins="0">
    <oddHeader>&amp;CVisit Mendocino County 2015-2016 Budget Proposed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8.8515625" defaultRowHeight="15"/>
  <sheetData>
    <row r="1" spans="1:2" ht="13.5">
      <c r="A1" t="s">
        <v>163</v>
      </c>
      <c r="B1" t="s">
        <v>148</v>
      </c>
    </row>
    <row r="2" spans="1:2" ht="13.5">
      <c r="A2" t="s">
        <v>163</v>
      </c>
      <c r="B2" t="s">
        <v>149</v>
      </c>
    </row>
    <row r="3" spans="1:2" ht="13.5">
      <c r="A3" t="s">
        <v>163</v>
      </c>
      <c r="B3" t="s">
        <v>150</v>
      </c>
    </row>
    <row r="4" spans="1:2" ht="13.5">
      <c r="A4" t="s">
        <v>163</v>
      </c>
      <c r="B4" t="s">
        <v>151</v>
      </c>
    </row>
    <row r="5" spans="1:2" ht="13.5">
      <c r="A5" t="s">
        <v>163</v>
      </c>
      <c r="B5" t="s">
        <v>152</v>
      </c>
    </row>
    <row r="6" spans="1:2" ht="13.5">
      <c r="A6" t="s">
        <v>163</v>
      </c>
      <c r="B6" t="s">
        <v>153</v>
      </c>
    </row>
    <row r="7" spans="1:2" ht="13.5">
      <c r="A7" t="s">
        <v>163</v>
      </c>
      <c r="B7" t="s">
        <v>154</v>
      </c>
    </row>
    <row r="8" spans="1:2" ht="13.5">
      <c r="A8" t="s">
        <v>163</v>
      </c>
      <c r="B8" t="s">
        <v>155</v>
      </c>
    </row>
    <row r="9" spans="1:2" ht="13.5">
      <c r="A9" t="s">
        <v>163</v>
      </c>
      <c r="B9" t="s">
        <v>156</v>
      </c>
    </row>
    <row r="10" spans="1:2" ht="13.5">
      <c r="A10" t="s">
        <v>163</v>
      </c>
      <c r="B10" t="s">
        <v>157</v>
      </c>
    </row>
    <row r="11" spans="1:2" ht="13.5">
      <c r="A11" t="s">
        <v>163</v>
      </c>
      <c r="B11" t="s">
        <v>158</v>
      </c>
    </row>
    <row r="12" spans="1:2" ht="13.5">
      <c r="A12" t="s">
        <v>163</v>
      </c>
      <c r="B12" t="s">
        <v>159</v>
      </c>
    </row>
    <row r="13" spans="1:2" ht="13.5">
      <c r="A13" t="s">
        <v>163</v>
      </c>
      <c r="B13" t="s">
        <v>160</v>
      </c>
    </row>
    <row r="14" spans="1:2" ht="13.5">
      <c r="A14" t="s">
        <v>163</v>
      </c>
      <c r="B14" t="s">
        <v>161</v>
      </c>
    </row>
    <row r="15" spans="1:2" ht="13.5">
      <c r="A15" t="s">
        <v>163</v>
      </c>
      <c r="B15" t="s">
        <v>162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MCLA Administrator</dc:creator>
  <cp:keywords/>
  <dc:description/>
  <cp:lastModifiedBy>Joe Webb</cp:lastModifiedBy>
  <cp:lastPrinted>2014-10-12T00:40:30Z</cp:lastPrinted>
  <dcterms:created xsi:type="dcterms:W3CDTF">2008-10-07T17:46:02Z</dcterms:created>
  <dcterms:modified xsi:type="dcterms:W3CDTF">2016-03-02T19:37:38Z</dcterms:modified>
  <cp:category/>
  <cp:version/>
  <cp:contentType/>
  <cp:contentStatus/>
</cp:coreProperties>
</file>