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6140" activeTab="3"/>
  </bookViews>
  <sheets>
    <sheet name="Report" sheetId="1" r:id="rId1"/>
    <sheet name="Q1" sheetId="2" r:id="rId2"/>
    <sheet name="Q2" sheetId="3" r:id="rId3"/>
    <sheet name="Q3" sheetId="4" r:id="rId4"/>
    <sheet name="Q4" sheetId="5" r:id="rId5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5" i="2"/>
  <c r="B34"/>
  <c r="B32"/>
  <c r="B31"/>
  <c r="B29"/>
  <c r="B28"/>
  <c r="B27"/>
  <c r="B25"/>
  <c r="B24"/>
  <c r="B23"/>
  <c r="B22"/>
  <c r="B20"/>
  <c r="E19"/>
  <c r="D19"/>
  <c r="B18"/>
  <c r="B17"/>
  <c r="B16"/>
  <c r="B15"/>
  <c r="B14"/>
  <c r="B12"/>
  <c r="B10"/>
  <c r="B9"/>
  <c r="B8"/>
  <c r="B7"/>
  <c r="B6"/>
  <c r="B35" i="3"/>
  <c r="B34"/>
  <c r="C33"/>
  <c r="B33"/>
  <c r="B32"/>
  <c r="B31"/>
  <c r="B29"/>
  <c r="T28"/>
  <c r="C28"/>
  <c r="B27"/>
  <c r="B26"/>
  <c r="B25"/>
  <c r="B24"/>
  <c r="B23"/>
  <c r="B22"/>
  <c r="B20"/>
  <c r="T19"/>
  <c r="B15"/>
  <c r="B14"/>
  <c r="B19"/>
  <c r="B18"/>
  <c r="B17"/>
  <c r="B16"/>
  <c r="B12"/>
  <c r="R11"/>
  <c r="I11"/>
  <c r="B9"/>
  <c r="B8"/>
  <c r="B11"/>
  <c r="B10"/>
  <c r="B7"/>
  <c r="B6"/>
  <c r="W12" i="4"/>
  <c r="U12"/>
  <c r="T12"/>
  <c r="S12"/>
  <c r="R12"/>
  <c r="Q12"/>
  <c r="K12"/>
  <c r="J12"/>
  <c r="I12"/>
  <c r="H12"/>
  <c r="G12"/>
  <c r="F12"/>
  <c r="E12"/>
  <c r="D12"/>
  <c r="C12"/>
  <c r="B12"/>
  <c r="W11"/>
  <c r="U11"/>
  <c r="T11"/>
  <c r="S11"/>
  <c r="R11"/>
  <c r="Q11"/>
  <c r="M11"/>
  <c r="K11"/>
  <c r="J11"/>
  <c r="I11"/>
  <c r="H11"/>
  <c r="G11"/>
  <c r="F11"/>
  <c r="E11"/>
  <c r="D11"/>
  <c r="C11"/>
  <c r="B36"/>
  <c r="B35"/>
  <c r="B34"/>
  <c r="B33"/>
  <c r="B32"/>
  <c r="B30"/>
  <c r="Q29"/>
  <c r="D29"/>
  <c r="C29"/>
  <c r="B28"/>
  <c r="B26"/>
  <c r="B25"/>
  <c r="B24"/>
  <c r="B23"/>
  <c r="B21"/>
  <c r="F20"/>
  <c r="E20"/>
  <c r="C20"/>
  <c r="B20"/>
  <c r="B19"/>
  <c r="B18"/>
  <c r="B17"/>
  <c r="B16"/>
  <c r="B15"/>
  <c r="B13"/>
  <c r="B10"/>
  <c r="B9"/>
  <c r="B8"/>
  <c r="B7"/>
  <c r="B6"/>
  <c r="B35" i="5"/>
  <c r="B34"/>
  <c r="B32"/>
  <c r="B31"/>
  <c r="B33"/>
  <c r="B29"/>
  <c r="B23"/>
  <c r="B24"/>
  <c r="B27"/>
  <c r="B28"/>
  <c r="B26"/>
  <c r="B25"/>
  <c r="B22"/>
  <c r="B20"/>
  <c r="B15"/>
  <c r="B16"/>
  <c r="B14"/>
  <c r="B19"/>
  <c r="B18"/>
  <c r="B17"/>
  <c r="B12"/>
  <c r="B11"/>
  <c r="B10"/>
  <c r="B9"/>
  <c r="B8"/>
  <c r="B7"/>
  <c r="B6"/>
  <c r="B36" i="1"/>
  <c r="C36"/>
  <c r="D36"/>
  <c r="E36"/>
  <c r="F36"/>
  <c r="B35"/>
  <c r="C35"/>
  <c r="D35"/>
  <c r="E35"/>
  <c r="F35"/>
  <c r="B33"/>
  <c r="C33"/>
  <c r="D33"/>
  <c r="E33"/>
  <c r="F33"/>
  <c r="B32"/>
  <c r="C32"/>
  <c r="D32"/>
  <c r="E32"/>
  <c r="F32"/>
  <c r="F34"/>
  <c r="E34"/>
  <c r="D34"/>
  <c r="C34"/>
  <c r="B34"/>
  <c r="B30"/>
  <c r="C30"/>
  <c r="D30"/>
  <c r="E30"/>
  <c r="F30"/>
  <c r="B24"/>
  <c r="C24"/>
  <c r="D24"/>
  <c r="E24"/>
  <c r="F24"/>
  <c r="B28"/>
  <c r="C28"/>
  <c r="D28"/>
  <c r="E28"/>
  <c r="F28"/>
  <c r="F29"/>
  <c r="E29"/>
  <c r="D29"/>
  <c r="C29"/>
  <c r="B29"/>
  <c r="E27"/>
  <c r="D27"/>
  <c r="C27"/>
  <c r="B27"/>
  <c r="B26"/>
  <c r="C26"/>
  <c r="D26"/>
  <c r="E26"/>
  <c r="F26"/>
  <c r="B25"/>
  <c r="C25"/>
  <c r="D25"/>
  <c r="E25"/>
  <c r="F25"/>
  <c r="B23"/>
  <c r="C23"/>
  <c r="D23"/>
  <c r="E23"/>
  <c r="F23"/>
  <c r="B21"/>
  <c r="C21"/>
  <c r="D21"/>
  <c r="E21"/>
  <c r="F21"/>
  <c r="B16"/>
  <c r="C16"/>
  <c r="D16"/>
  <c r="E16"/>
  <c r="F16"/>
  <c r="B17"/>
  <c r="C17"/>
  <c r="D17"/>
  <c r="E17"/>
  <c r="F17"/>
  <c r="B15"/>
  <c r="C15"/>
  <c r="D15"/>
  <c r="E15"/>
  <c r="F15"/>
  <c r="F20"/>
  <c r="E20"/>
  <c r="D20"/>
  <c r="C20"/>
  <c r="B20"/>
  <c r="B19"/>
  <c r="C19"/>
  <c r="D19"/>
  <c r="E19"/>
  <c r="F19"/>
  <c r="B18"/>
  <c r="C18"/>
  <c r="D18"/>
  <c r="E18"/>
  <c r="F18"/>
  <c r="B13"/>
  <c r="C13"/>
  <c r="D13"/>
  <c r="E13"/>
  <c r="F13"/>
  <c r="B9"/>
  <c r="C9"/>
  <c r="D9"/>
  <c r="E9"/>
  <c r="F9"/>
  <c r="B8"/>
  <c r="C8"/>
  <c r="D8"/>
  <c r="E8"/>
  <c r="F8"/>
  <c r="F11"/>
  <c r="E11"/>
  <c r="D11"/>
  <c r="C11"/>
  <c r="B11"/>
  <c r="B10"/>
  <c r="C10"/>
  <c r="D10"/>
  <c r="E10"/>
  <c r="F10"/>
  <c r="B7"/>
  <c r="C7"/>
  <c r="D7"/>
  <c r="E7"/>
  <c r="F7"/>
  <c r="B6"/>
  <c r="C6"/>
  <c r="D6"/>
  <c r="E6"/>
  <c r="F6"/>
</calcChain>
</file>

<file path=xl/sharedStrings.xml><?xml version="1.0" encoding="utf-8"?>
<sst xmlns="http://schemas.openxmlformats.org/spreadsheetml/2006/main" count="260" uniqueCount="70">
  <si>
    <t>Mendocino County Tourism Commission</t>
  </si>
  <si>
    <t>2016-17 Marketing Report</t>
  </si>
  <si>
    <t>1st Quarter</t>
  </si>
  <si>
    <t>2nd Quarter</t>
  </si>
  <si>
    <t>3rd Quarter</t>
  </si>
  <si>
    <t>4th Quarter</t>
  </si>
  <si>
    <t>YTD</t>
  </si>
  <si>
    <t>DIGITAL</t>
  </si>
  <si>
    <t>Total Cost</t>
  </si>
  <si>
    <t>Leads</t>
  </si>
  <si>
    <t>Impressions</t>
  </si>
  <si>
    <t>Clicks</t>
  </si>
  <si>
    <t>Email Opt-Ins</t>
  </si>
  <si>
    <t>CTR (click through rate)</t>
  </si>
  <si>
    <t>Added Value</t>
  </si>
  <si>
    <t>PRINT</t>
  </si>
  <si>
    <t>Distribution</t>
  </si>
  <si>
    <t>Cooperative Offset</t>
  </si>
  <si>
    <t># Cooperative Partners</t>
  </si>
  <si>
    <t>CPD (cost per distribution)</t>
  </si>
  <si>
    <t xml:space="preserve">EMAIL </t>
  </si>
  <si>
    <t>Open Rate</t>
  </si>
  <si>
    <t>CPC</t>
  </si>
  <si>
    <t>DIRECT MAIL</t>
  </si>
  <si>
    <t xml:space="preserve">1st Quarter </t>
  </si>
  <si>
    <t>July</t>
  </si>
  <si>
    <t>Aug</t>
  </si>
  <si>
    <t>Sept</t>
  </si>
  <si>
    <t>DogTrekker.com</t>
  </si>
  <si>
    <t>Google</t>
  </si>
  <si>
    <t>Google (Pet Friendly)</t>
  </si>
  <si>
    <t>Horizon Magazine</t>
  </si>
  <si>
    <t>TripAdvisor</t>
  </si>
  <si>
    <t>TravelGuidesFree</t>
  </si>
  <si>
    <t>CTR</t>
  </si>
  <si>
    <t>Via Magazine</t>
  </si>
  <si>
    <t>.</t>
  </si>
  <si>
    <t>Oct</t>
  </si>
  <si>
    <t>Nov</t>
  </si>
  <si>
    <t>Dec</t>
  </si>
  <si>
    <t>Google (Event)</t>
  </si>
  <si>
    <t>General (search &amp; retargeting)</t>
  </si>
  <si>
    <t>Lodging (search &amp; retargeting)</t>
  </si>
  <si>
    <t>Bay Area News Group</t>
  </si>
  <si>
    <t>Events Campaign</t>
  </si>
  <si>
    <t>Google SEM</t>
  </si>
  <si>
    <t>Queerty/GayCities</t>
  </si>
  <si>
    <t>VacationFun</t>
  </si>
  <si>
    <t>Geo Fencing Program</t>
  </si>
  <si>
    <t>Alaska Airlines Magazine</t>
  </si>
  <si>
    <t>Mother Jones Magazine</t>
  </si>
  <si>
    <t>Events Direct Mail</t>
  </si>
  <si>
    <t>Jan</t>
  </si>
  <si>
    <t>Feb</t>
  </si>
  <si>
    <t>March</t>
  </si>
  <si>
    <t>Geo-Fencing Campaign</t>
  </si>
  <si>
    <t>GayTravel</t>
  </si>
  <si>
    <t>The Enthusiast Network</t>
  </si>
  <si>
    <t xml:space="preserve"> DogTrekker.com</t>
  </si>
  <si>
    <t>Google SEM &amp; Remarketing</t>
  </si>
  <si>
    <t>Enthusiast Network</t>
  </si>
  <si>
    <t>31985 (Video Views)</t>
  </si>
  <si>
    <t>Today's Bride</t>
  </si>
  <si>
    <t>Visit California Travel Guide</t>
  </si>
  <si>
    <t>HomeAway Email</t>
  </si>
  <si>
    <t>Small Market Meetings</t>
  </si>
  <si>
    <t xml:space="preserve">April </t>
  </si>
  <si>
    <t>May</t>
  </si>
  <si>
    <t>June</t>
  </si>
  <si>
    <t>CPC</t>
    <phoneticPr fontId="8" type="noConversion"/>
  </si>
</sst>
</file>

<file path=xl/styles.xml><?xml version="1.0" encoding="utf-8"?>
<styleSheet xmlns="http://schemas.openxmlformats.org/spreadsheetml/2006/main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&quot;$&quot;* #,##0.00&quot; &quot;;&quot; &quot;&quot;$&quot;* \(#,##0.00\);&quot; &quot;&quot;$&quot;* &quot;-&quot;??&quot; &quot;"/>
    <numFmt numFmtId="165" formatCode="&quot; &quot;* #,##0&quot; &quot;;&quot; &quot;* \(#,##0\);&quot; &quot;* &quot;-&quot;??&quot; &quot;"/>
    <numFmt numFmtId="166" formatCode="&quot; &quot;* #,##0.00&quot; &quot;;&quot; &quot;* \(#,##0.00\);&quot; &quot;* &quot;-&quot;??&quot; &quot;"/>
    <numFmt numFmtId="167" formatCode="&quot;$&quot;#,##0"/>
    <numFmt numFmtId="168" formatCode="&quot; &quot;&quot;$&quot;* #,##0&quot; &quot;;&quot; &quot;&quot;$&quot;* \(#,##0\);&quot; &quot;&quot;$&quot;* &quot;-&quot;??&quot; &quot;"/>
    <numFmt numFmtId="169" formatCode="&quot; &quot;* #,##0&quot; &quot;;&quot; &quot;* \(#,##0\);&quot; &quot;* &quot;- &quot;"/>
    <numFmt numFmtId="170" formatCode="&quot;$&quot;#,##0.00"/>
  </numFmts>
  <fonts count="9">
    <font>
      <sz val="12"/>
      <color indexed="8"/>
      <name val="Calibri"/>
    </font>
    <font>
      <b/>
      <sz val="20"/>
      <color indexed="8"/>
      <name val="Verdana"/>
    </font>
    <font>
      <sz val="12"/>
      <color indexed="8"/>
      <name val="Verdana"/>
    </font>
    <font>
      <b/>
      <sz val="12"/>
      <color indexed="8"/>
      <name val="Verdana"/>
    </font>
    <font>
      <b/>
      <sz val="12"/>
      <color indexed="8"/>
      <name val="Arial Narrow"/>
    </font>
    <font>
      <sz val="12"/>
      <color indexed="8"/>
      <name val="Arial Narrow"/>
    </font>
    <font>
      <sz val="10"/>
      <color indexed="8"/>
      <name val="Verdana"/>
    </font>
    <font>
      <i/>
      <sz val="12"/>
      <color indexed="8"/>
      <name val="Arial Narrow"/>
    </font>
    <font>
      <sz val="8"/>
      <name val="Verdan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3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49" fontId="2" fillId="0" borderId="5" xfId="0" applyNumberFormat="1" applyFont="1" applyBorder="1" applyAlignment="1"/>
    <xf numFmtId="0" fontId="2" fillId="0" borderId="5" xfId="0" applyNumberFormat="1" applyFont="1" applyBorder="1" applyAlignment="1"/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3" fillId="0" borderId="8" xfId="0" applyNumberFormat="1" applyFont="1" applyBorder="1" applyAlignment="1"/>
    <xf numFmtId="49" fontId="3" fillId="0" borderId="9" xfId="0" applyNumberFormat="1" applyFont="1" applyBorder="1" applyAlignment="1">
      <alignment horizontal="center"/>
    </xf>
    <xf numFmtId="0" fontId="0" fillId="0" borderId="10" xfId="0" applyFont="1" applyBorder="1" applyAlignment="1"/>
    <xf numFmtId="49" fontId="4" fillId="3" borderId="8" xfId="0" applyNumberFormat="1" applyFont="1" applyFill="1" applyBorder="1" applyAlignment="1">
      <alignment horizontal="left"/>
    </xf>
    <xf numFmtId="0" fontId="4" fillId="3" borderId="11" xfId="0" applyNumberFormat="1" applyFont="1" applyFill="1" applyBorder="1" applyAlignment="1"/>
    <xf numFmtId="49" fontId="5" fillId="0" borderId="8" xfId="0" applyNumberFormat="1" applyFont="1" applyBorder="1" applyAlignment="1">
      <alignment horizontal="left"/>
    </xf>
    <xf numFmtId="164" fontId="5" fillId="0" borderId="11" xfId="0" applyNumberFormat="1" applyFont="1" applyBorder="1" applyAlignment="1"/>
    <xf numFmtId="0" fontId="5" fillId="0" borderId="11" xfId="0" applyNumberFormat="1" applyFont="1" applyBorder="1" applyAlignment="1"/>
    <xf numFmtId="165" fontId="5" fillId="0" borderId="11" xfId="0" applyNumberFormat="1" applyFont="1" applyBorder="1" applyAlignment="1"/>
    <xf numFmtId="49" fontId="5" fillId="4" borderId="8" xfId="0" applyNumberFormat="1" applyFont="1" applyFill="1" applyBorder="1" applyAlignment="1">
      <alignment horizontal="left" wrapText="1"/>
    </xf>
    <xf numFmtId="10" fontId="5" fillId="0" borderId="11" xfId="0" applyNumberFormat="1" applyFont="1" applyBorder="1" applyAlignment="1"/>
    <xf numFmtId="49" fontId="4" fillId="3" borderId="8" xfId="0" applyNumberFormat="1" applyFont="1" applyFill="1" applyBorder="1" applyAlignment="1"/>
    <xf numFmtId="166" fontId="5" fillId="0" borderId="11" xfId="0" applyNumberFormat="1" applyFont="1" applyBorder="1" applyAlignment="1"/>
    <xf numFmtId="167" fontId="5" fillId="0" borderId="11" xfId="0" applyNumberFormat="1" applyFont="1" applyBorder="1" applyAlignment="1"/>
    <xf numFmtId="49" fontId="4" fillId="3" borderId="8" xfId="0" applyNumberFormat="1" applyFont="1" applyFill="1" applyBorder="1" applyAlignment="1">
      <alignment wrapText="1"/>
    </xf>
    <xf numFmtId="0" fontId="4" fillId="3" borderId="11" xfId="0" applyNumberFormat="1" applyFont="1" applyFill="1" applyBorder="1" applyAlignment="1">
      <alignment wrapText="1"/>
    </xf>
    <xf numFmtId="164" fontId="5" fillId="0" borderId="12" xfId="0" applyNumberFormat="1" applyFont="1" applyBorder="1" applyAlignment="1"/>
    <xf numFmtId="0" fontId="6" fillId="2" borderId="13" xfId="0" applyNumberFormat="1" applyFont="1" applyFill="1" applyBorder="1" applyAlignment="1">
      <alignment horizontal="left" vertical="center"/>
    </xf>
    <xf numFmtId="0" fontId="6" fillId="2" borderId="14" xfId="0" applyNumberFormat="1" applyFont="1" applyFill="1" applyBorder="1" applyAlignment="1">
      <alignment vertical="center"/>
    </xf>
    <xf numFmtId="0" fontId="6" fillId="2" borderId="15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0" fontId="1" fillId="2" borderId="2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/>
    <xf numFmtId="0" fontId="2" fillId="4" borderId="5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/>
    <xf numFmtId="0" fontId="2" fillId="4" borderId="6" xfId="0" applyNumberFormat="1" applyFont="1" applyFill="1" applyBorder="1" applyAlignment="1">
      <alignment horizontal="center"/>
    </xf>
    <xf numFmtId="0" fontId="3" fillId="0" borderId="17" xfId="0" applyNumberFormat="1" applyFont="1" applyBorder="1" applyAlignment="1"/>
    <xf numFmtId="49" fontId="3" fillId="0" borderId="9" xfId="0" applyNumberFormat="1" applyFont="1" applyBorder="1" applyAlignment="1"/>
    <xf numFmtId="49" fontId="3" fillId="4" borderId="18" xfId="0" applyNumberFormat="1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4" fillId="3" borderId="11" xfId="0" applyNumberFormat="1" applyFont="1" applyFill="1" applyBorder="1" applyAlignment="1">
      <alignment horizontal="left"/>
    </xf>
    <xf numFmtId="0" fontId="4" fillId="3" borderId="18" xfId="0" applyNumberFormat="1" applyFont="1" applyFill="1" applyBorder="1" applyAlignment="1">
      <alignment horizontal="center"/>
    </xf>
    <xf numFmtId="0" fontId="5" fillId="3" borderId="19" xfId="0" applyNumberFormat="1" applyFont="1" applyFill="1" applyBorder="1" applyAlignment="1">
      <alignment horizontal="center"/>
    </xf>
    <xf numFmtId="49" fontId="4" fillId="3" borderId="19" xfId="0" applyNumberFormat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right"/>
    </xf>
    <xf numFmtId="0" fontId="5" fillId="4" borderId="18" xfId="0" applyNumberFormat="1" applyFont="1" applyFill="1" applyBorder="1" applyAlignment="1">
      <alignment horizontal="center"/>
    </xf>
    <xf numFmtId="0" fontId="5" fillId="4" borderId="19" xfId="0" applyNumberFormat="1" applyFont="1" applyFill="1" applyBorder="1" applyAlignment="1">
      <alignment horizontal="center"/>
    </xf>
    <xf numFmtId="164" fontId="5" fillId="0" borderId="19" xfId="0" applyNumberFormat="1" applyFont="1" applyBorder="1" applyAlignment="1">
      <alignment horizontal="left"/>
    </xf>
    <xf numFmtId="166" fontId="5" fillId="0" borderId="19" xfId="0" applyNumberFormat="1" applyFont="1" applyBorder="1" applyAlignment="1">
      <alignment horizontal="left"/>
    </xf>
    <xf numFmtId="165" fontId="5" fillId="0" borderId="19" xfId="0" applyNumberFormat="1" applyFont="1" applyBorder="1" applyAlignment="1">
      <alignment horizontal="left"/>
    </xf>
    <xf numFmtId="0" fontId="5" fillId="4" borderId="18" xfId="0" applyNumberFormat="1" applyFont="1" applyFill="1" applyBorder="1" applyAlignment="1">
      <alignment horizontal="center" wrapText="1"/>
    </xf>
    <xf numFmtId="0" fontId="5" fillId="4" borderId="11" xfId="0" applyNumberFormat="1" applyFont="1" applyFill="1" applyBorder="1" applyAlignment="1">
      <alignment horizontal="left" wrapText="1"/>
    </xf>
    <xf numFmtId="0" fontId="4" fillId="3" borderId="19" xfId="0" applyNumberFormat="1" applyFont="1" applyFill="1" applyBorder="1" applyAlignment="1">
      <alignment horizontal="center"/>
    </xf>
    <xf numFmtId="0" fontId="4" fillId="3" borderId="19" xfId="0" applyNumberFormat="1" applyFont="1" applyFill="1" applyBorder="1" applyAlignment="1"/>
    <xf numFmtId="165" fontId="5" fillId="4" borderId="11" xfId="0" applyNumberFormat="1" applyFont="1" applyFill="1" applyBorder="1" applyAlignment="1">
      <alignment wrapText="1"/>
    </xf>
    <xf numFmtId="165" fontId="5" fillId="4" borderId="19" xfId="0" applyNumberFormat="1" applyFont="1" applyFill="1" applyBorder="1" applyAlignment="1">
      <alignment horizontal="center"/>
    </xf>
    <xf numFmtId="164" fontId="5" fillId="4" borderId="19" xfId="0" applyNumberFormat="1" applyFont="1" applyFill="1" applyBorder="1" applyAlignment="1">
      <alignment horizontal="center"/>
    </xf>
    <xf numFmtId="164" fontId="5" fillId="0" borderId="19" xfId="0" applyNumberFormat="1" applyFont="1" applyBorder="1" applyAlignment="1"/>
    <xf numFmtId="0" fontId="5" fillId="4" borderId="19" xfId="0" applyNumberFormat="1" applyFont="1" applyFill="1" applyBorder="1" applyAlignment="1">
      <alignment horizontal="right"/>
    </xf>
    <xf numFmtId="49" fontId="5" fillId="4" borderId="19" xfId="0" applyNumberFormat="1" applyFont="1" applyFill="1" applyBorder="1" applyAlignment="1">
      <alignment horizontal="center"/>
    </xf>
    <xf numFmtId="164" fontId="5" fillId="4" borderId="11" xfId="0" applyNumberFormat="1" applyFont="1" applyFill="1" applyBorder="1" applyAlignment="1">
      <alignment wrapText="1"/>
    </xf>
    <xf numFmtId="0" fontId="4" fillId="4" borderId="19" xfId="0" applyNumberFormat="1" applyFont="1" applyFill="1" applyBorder="1" applyAlignment="1">
      <alignment horizontal="center"/>
    </xf>
    <xf numFmtId="0" fontId="5" fillId="0" borderId="19" xfId="0" applyNumberFormat="1" applyFont="1" applyBorder="1" applyAlignment="1">
      <alignment horizontal="left"/>
    </xf>
    <xf numFmtId="0" fontId="4" fillId="3" borderId="18" xfId="0" applyNumberFormat="1" applyFont="1" applyFill="1" applyBorder="1" applyAlignment="1">
      <alignment horizontal="center" wrapText="1"/>
    </xf>
    <xf numFmtId="166" fontId="5" fillId="3" borderId="19" xfId="0" applyNumberFormat="1" applyFont="1" applyFill="1" applyBorder="1" applyAlignment="1">
      <alignment horizontal="left"/>
    </xf>
    <xf numFmtId="164" fontId="5" fillId="4" borderId="12" xfId="0" applyNumberFormat="1" applyFont="1" applyFill="1" applyBorder="1" applyAlignment="1">
      <alignment wrapText="1"/>
    </xf>
    <xf numFmtId="0" fontId="6" fillId="2" borderId="15" xfId="0" applyNumberFormat="1" applyFont="1" applyFill="1" applyBorder="1" applyAlignment="1">
      <alignment horizontal="left" vertical="center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left" vertical="center"/>
    </xf>
    <xf numFmtId="0" fontId="6" fillId="2" borderId="20" xfId="0" applyNumberFormat="1" applyFont="1" applyFill="1" applyBorder="1" applyAlignment="1">
      <alignment horizontal="left" vertical="center"/>
    </xf>
    <xf numFmtId="0" fontId="0" fillId="0" borderId="0" xfId="0" applyNumberFormat="1" applyFont="1" applyAlignment="1"/>
    <xf numFmtId="0" fontId="0" fillId="2" borderId="2" xfId="0" applyNumberFormat="1" applyFont="1" applyFill="1" applyBorder="1" applyAlignment="1"/>
    <xf numFmtId="0" fontId="0" fillId="2" borderId="16" xfId="0" applyNumberFormat="1" applyFont="1" applyFill="1" applyBorder="1" applyAlignment="1"/>
    <xf numFmtId="0" fontId="2" fillId="4" borderId="5" xfId="0" applyNumberFormat="1" applyFont="1" applyFill="1" applyBorder="1" applyAlignment="1"/>
    <xf numFmtId="0" fontId="2" fillId="4" borderId="7" xfId="0" applyNumberFormat="1" applyFont="1" applyFill="1" applyBorder="1" applyAlignment="1"/>
    <xf numFmtId="0" fontId="2" fillId="4" borderId="6" xfId="0" applyNumberFormat="1" applyFont="1" applyFill="1" applyBorder="1" applyAlignment="1"/>
    <xf numFmtId="49" fontId="3" fillId="4" borderId="9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49" fontId="4" fillId="3" borderId="19" xfId="0" applyNumberFormat="1" applyFont="1" applyFill="1" applyBorder="1" applyAlignment="1">
      <alignment horizontal="left"/>
    </xf>
    <xf numFmtId="164" fontId="5" fillId="4" borderId="11" xfId="0" applyNumberFormat="1" applyFont="1" applyFill="1" applyBorder="1" applyAlignment="1"/>
    <xf numFmtId="164" fontId="5" fillId="0" borderId="18" xfId="0" applyNumberFormat="1" applyFont="1" applyBorder="1" applyAlignment="1">
      <alignment horizontal="left"/>
    </xf>
    <xf numFmtId="164" fontId="5" fillId="0" borderId="19" xfId="0" applyNumberFormat="1" applyFont="1" applyBorder="1" applyAlignment="1">
      <alignment horizontal="center"/>
    </xf>
    <xf numFmtId="164" fontId="5" fillId="4" borderId="19" xfId="0" applyNumberFormat="1" applyFont="1" applyFill="1" applyBorder="1" applyAlignment="1">
      <alignment horizontal="left"/>
    </xf>
    <xf numFmtId="164" fontId="5" fillId="4" borderId="19" xfId="0" applyNumberFormat="1" applyFont="1" applyFill="1" applyBorder="1" applyAlignment="1">
      <alignment horizontal="right"/>
    </xf>
    <xf numFmtId="167" fontId="5" fillId="0" borderId="19" xfId="0" applyNumberFormat="1" applyFont="1" applyBorder="1" applyAlignment="1">
      <alignment horizontal="center"/>
    </xf>
    <xf numFmtId="165" fontId="5" fillId="4" borderId="11" xfId="0" applyNumberFormat="1" applyFont="1" applyFill="1" applyBorder="1" applyAlignment="1"/>
    <xf numFmtId="166" fontId="5" fillId="0" borderId="18" xfId="0" applyNumberFormat="1" applyFont="1" applyBorder="1" applyAlignment="1">
      <alignment horizontal="left"/>
    </xf>
    <xf numFmtId="165" fontId="5" fillId="4" borderId="19" xfId="0" applyNumberFormat="1" applyFont="1" applyFill="1" applyBorder="1" applyAlignment="1">
      <alignment horizontal="left"/>
    </xf>
    <xf numFmtId="166" fontId="5" fillId="4" borderId="19" xfId="0" applyNumberFormat="1" applyFont="1" applyFill="1" applyBorder="1" applyAlignment="1">
      <alignment horizontal="left"/>
    </xf>
    <xf numFmtId="0" fontId="5" fillId="4" borderId="19" xfId="0" applyNumberFormat="1" applyFont="1" applyFill="1" applyBorder="1" applyAlignment="1"/>
    <xf numFmtId="165" fontId="5" fillId="0" borderId="18" xfId="0" applyNumberFormat="1" applyFont="1" applyBorder="1" applyAlignment="1">
      <alignment horizontal="left"/>
    </xf>
    <xf numFmtId="3" fontId="5" fillId="0" borderId="19" xfId="0" applyNumberFormat="1" applyFont="1" applyBorder="1" applyAlignment="1"/>
    <xf numFmtId="49" fontId="5" fillId="4" borderId="19" xfId="0" applyNumberFormat="1" applyFont="1" applyFill="1" applyBorder="1" applyAlignment="1">
      <alignment horizontal="left"/>
    </xf>
    <xf numFmtId="10" fontId="5" fillId="4" borderId="11" xfId="0" applyNumberFormat="1" applyFont="1" applyFill="1" applyBorder="1" applyAlignment="1"/>
    <xf numFmtId="166" fontId="4" fillId="0" borderId="19" xfId="0" applyNumberFormat="1" applyFont="1" applyBorder="1" applyAlignment="1">
      <alignment horizontal="center"/>
    </xf>
    <xf numFmtId="167" fontId="5" fillId="3" borderId="19" xfId="0" applyNumberFormat="1" applyFont="1" applyFill="1" applyBorder="1" applyAlignment="1"/>
    <xf numFmtId="166" fontId="4" fillId="3" borderId="19" xfId="0" applyNumberFormat="1" applyFont="1" applyFill="1" applyBorder="1" applyAlignment="1">
      <alignment horizontal="center"/>
    </xf>
    <xf numFmtId="14" fontId="4" fillId="3" borderId="19" xfId="0" applyNumberFormat="1" applyFont="1" applyFill="1" applyBorder="1" applyAlignment="1">
      <alignment horizontal="center"/>
    </xf>
    <xf numFmtId="166" fontId="5" fillId="4" borderId="11" xfId="0" applyNumberFormat="1" applyFont="1" applyFill="1" applyBorder="1" applyAlignment="1"/>
    <xf numFmtId="0" fontId="5" fillId="0" borderId="19" xfId="0" applyNumberFormat="1" applyFont="1" applyBorder="1" applyAlignment="1">
      <alignment horizontal="right"/>
    </xf>
    <xf numFmtId="165" fontId="5" fillId="4" borderId="19" xfId="0" applyNumberFormat="1" applyFont="1" applyFill="1" applyBorder="1" applyAlignment="1">
      <alignment horizontal="right"/>
    </xf>
    <xf numFmtId="167" fontId="5" fillId="3" borderId="19" xfId="0" applyNumberFormat="1" applyFont="1" applyFill="1" applyBorder="1" applyAlignment="1">
      <alignment horizontal="center"/>
    </xf>
    <xf numFmtId="165" fontId="5" fillId="0" borderId="18" xfId="0" applyNumberFormat="1" applyFont="1" applyBorder="1" applyAlignment="1">
      <alignment horizontal="right"/>
    </xf>
    <xf numFmtId="165" fontId="5" fillId="0" borderId="19" xfId="0" applyNumberFormat="1" applyFont="1" applyBorder="1" applyAlignment="1">
      <alignment horizontal="right"/>
    </xf>
    <xf numFmtId="167" fontId="5" fillId="4" borderId="19" xfId="0" applyNumberFormat="1" applyFont="1" applyFill="1" applyBorder="1" applyAlignment="1">
      <alignment horizontal="center"/>
    </xf>
    <xf numFmtId="164" fontId="5" fillId="0" borderId="18" xfId="0" applyNumberFormat="1" applyFont="1" applyBorder="1" applyAlignment="1"/>
    <xf numFmtId="0" fontId="5" fillId="4" borderId="11" xfId="0" applyNumberFormat="1" applyFont="1" applyFill="1" applyBorder="1" applyAlignment="1"/>
    <xf numFmtId="0" fontId="5" fillId="0" borderId="18" xfId="0" applyNumberFormat="1" applyFont="1" applyBorder="1" applyAlignment="1"/>
    <xf numFmtId="0" fontId="5" fillId="0" borderId="19" xfId="0" applyNumberFormat="1" applyFont="1" applyBorder="1" applyAlignment="1"/>
    <xf numFmtId="10" fontId="5" fillId="0" borderId="18" xfId="0" applyNumberFormat="1" applyFont="1" applyBorder="1" applyAlignment="1"/>
    <xf numFmtId="10" fontId="5" fillId="0" borderId="19" xfId="0" applyNumberFormat="1" applyFont="1" applyBorder="1" applyAlignment="1"/>
    <xf numFmtId="0" fontId="5" fillId="0" borderId="19" xfId="0" applyNumberFormat="1" applyFont="1" applyBorder="1" applyAlignment="1">
      <alignment horizontal="center"/>
    </xf>
    <xf numFmtId="166" fontId="5" fillId="0" borderId="18" xfId="0" applyNumberFormat="1" applyFont="1" applyBorder="1" applyAlignment="1"/>
    <xf numFmtId="166" fontId="5" fillId="0" borderId="19" xfId="0" applyNumberFormat="1" applyFont="1" applyBorder="1" applyAlignment="1"/>
    <xf numFmtId="165" fontId="5" fillId="0" borderId="18" xfId="0" applyNumberFormat="1" applyFont="1" applyBorder="1" applyAlignment="1"/>
    <xf numFmtId="164" fontId="5" fillId="4" borderId="12" xfId="0" applyNumberFormat="1" applyFont="1" applyFill="1" applyBorder="1" applyAlignment="1"/>
    <xf numFmtId="167" fontId="6" fillId="2" borderId="14" xfId="0" applyNumberFormat="1" applyFont="1" applyFill="1" applyBorder="1" applyAlignment="1">
      <alignment vertical="center"/>
    </xf>
    <xf numFmtId="167" fontId="6" fillId="2" borderId="20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3" fontId="0" fillId="2" borderId="2" xfId="0" applyNumberFormat="1" applyFont="1" applyFill="1" applyBorder="1" applyAlignment="1"/>
    <xf numFmtId="10" fontId="0" fillId="2" borderId="16" xfId="0" applyNumberFormat="1" applyFont="1" applyFill="1" applyBorder="1" applyAlignment="1"/>
    <xf numFmtId="3" fontId="2" fillId="0" borderId="5" xfId="0" applyNumberFormat="1" applyFont="1" applyBorder="1" applyAlignment="1"/>
    <xf numFmtId="10" fontId="2" fillId="0" borderId="5" xfId="0" applyNumberFormat="1" applyFont="1" applyBorder="1" applyAlignment="1"/>
    <xf numFmtId="3" fontId="2" fillId="0" borderId="6" xfId="0" applyNumberFormat="1" applyFont="1" applyBorder="1" applyAlignment="1"/>
    <xf numFmtId="10" fontId="2" fillId="0" borderId="6" xfId="0" applyNumberFormat="1" applyFont="1" applyBorder="1" applyAlignment="1"/>
    <xf numFmtId="3" fontId="3" fillId="5" borderId="26" xfId="0" applyNumberFormat="1" applyFont="1" applyFill="1" applyBorder="1" applyAlignment="1">
      <alignment horizontal="center"/>
    </xf>
    <xf numFmtId="3" fontId="3" fillId="5" borderId="27" xfId="0" applyNumberFormat="1" applyFont="1" applyFill="1" applyBorder="1" applyAlignment="1">
      <alignment horizontal="center"/>
    </xf>
    <xf numFmtId="3" fontId="3" fillId="6" borderId="25" xfId="0" applyNumberFormat="1" applyFont="1" applyFill="1" applyBorder="1" applyAlignment="1">
      <alignment horizontal="center"/>
    </xf>
    <xf numFmtId="49" fontId="4" fillId="5" borderId="18" xfId="0" applyNumberFormat="1" applyFont="1" applyFill="1" applyBorder="1" applyAlignment="1">
      <alignment horizontal="center"/>
    </xf>
    <xf numFmtId="49" fontId="4" fillId="5" borderId="19" xfId="0" applyNumberFormat="1" applyFont="1" applyFill="1" applyBorder="1" applyAlignment="1">
      <alignment horizontal="center"/>
    </xf>
    <xf numFmtId="49" fontId="4" fillId="6" borderId="19" xfId="0" applyNumberFormat="1" applyFont="1" applyFill="1" applyBorder="1" applyAlignment="1">
      <alignment horizontal="center"/>
    </xf>
    <xf numFmtId="3" fontId="4" fillId="3" borderId="19" xfId="0" applyNumberFormat="1" applyFont="1" applyFill="1" applyBorder="1" applyAlignment="1">
      <alignment horizontal="center"/>
    </xf>
    <xf numFmtId="164" fontId="5" fillId="5" borderId="18" xfId="0" applyNumberFormat="1" applyFont="1" applyFill="1" applyBorder="1" applyAlignment="1">
      <alignment horizontal="center"/>
    </xf>
    <xf numFmtId="168" fontId="5" fillId="5" borderId="19" xfId="0" applyNumberFormat="1" applyFont="1" applyFill="1" applyBorder="1" applyAlignment="1">
      <alignment horizontal="center"/>
    </xf>
    <xf numFmtId="164" fontId="5" fillId="5" borderId="19" xfId="0" applyNumberFormat="1" applyFont="1" applyFill="1" applyBorder="1" applyAlignment="1">
      <alignment horizontal="left"/>
    </xf>
    <xf numFmtId="168" fontId="5" fillId="6" borderId="19" xfId="0" applyNumberFormat="1" applyFont="1" applyFill="1" applyBorder="1" applyAlignment="1">
      <alignment horizontal="center"/>
    </xf>
    <xf numFmtId="168" fontId="5" fillId="6" borderId="19" xfId="0" applyNumberFormat="1" applyFont="1" applyFill="1" applyBorder="1" applyAlignment="1">
      <alignment horizontal="left"/>
    </xf>
    <xf numFmtId="168" fontId="5" fillId="6" borderId="19" xfId="0" applyNumberFormat="1" applyFont="1" applyFill="1" applyBorder="1" applyAlignment="1">
      <alignment horizontal="right"/>
    </xf>
    <xf numFmtId="164" fontId="5" fillId="6" borderId="19" xfId="0" applyNumberFormat="1" applyFont="1" applyFill="1" applyBorder="1" applyAlignment="1">
      <alignment horizontal="left"/>
    </xf>
    <xf numFmtId="167" fontId="5" fillId="6" borderId="19" xfId="0" applyNumberFormat="1" applyFont="1" applyFill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3" fontId="5" fillId="5" borderId="18" xfId="0" applyNumberFormat="1" applyFont="1" applyFill="1" applyBorder="1" applyAlignment="1">
      <alignment horizontal="center"/>
    </xf>
    <xf numFmtId="3" fontId="5" fillId="5" borderId="19" xfId="0" applyNumberFormat="1" applyFont="1" applyFill="1" applyBorder="1" applyAlignment="1">
      <alignment horizontal="center"/>
    </xf>
    <xf numFmtId="165" fontId="5" fillId="5" borderId="19" xfId="0" applyNumberFormat="1" applyFont="1" applyFill="1" applyBorder="1" applyAlignment="1">
      <alignment horizontal="left"/>
    </xf>
    <xf numFmtId="3" fontId="5" fillId="6" borderId="19" xfId="0" applyNumberFormat="1" applyFont="1" applyFill="1" applyBorder="1" applyAlignment="1">
      <alignment horizontal="center"/>
    </xf>
    <xf numFmtId="166" fontId="5" fillId="6" borderId="19" xfId="0" applyNumberFormat="1" applyFont="1" applyFill="1" applyBorder="1" applyAlignment="1">
      <alignment horizontal="left"/>
    </xf>
    <xf numFmtId="164" fontId="5" fillId="6" borderId="19" xfId="0" applyNumberFormat="1" applyFont="1" applyFill="1" applyBorder="1" applyAlignment="1"/>
    <xf numFmtId="165" fontId="5" fillId="6" borderId="19" xfId="0" applyNumberFormat="1" applyFont="1" applyFill="1" applyBorder="1" applyAlignment="1">
      <alignment horizontal="left"/>
    </xf>
    <xf numFmtId="165" fontId="5" fillId="6" borderId="19" xfId="0" applyNumberFormat="1" applyFont="1" applyFill="1" applyBorder="1" applyAlignment="1"/>
    <xf numFmtId="0" fontId="5" fillId="6" borderId="19" xfId="0" applyNumberFormat="1" applyFont="1" applyFill="1" applyBorder="1" applyAlignment="1"/>
    <xf numFmtId="10" fontId="5" fillId="6" borderId="19" xfId="0" applyNumberFormat="1" applyFont="1" applyFill="1" applyBorder="1" applyAlignment="1"/>
    <xf numFmtId="49" fontId="7" fillId="6" borderId="19" xfId="0" applyNumberFormat="1" applyFont="1" applyFill="1" applyBorder="1" applyAlignment="1">
      <alignment horizontal="center"/>
    </xf>
    <xf numFmtId="3" fontId="5" fillId="5" borderId="18" xfId="0" applyNumberFormat="1" applyFont="1" applyFill="1" applyBorder="1" applyAlignment="1">
      <alignment horizontal="right"/>
    </xf>
    <xf numFmtId="3" fontId="5" fillId="5" borderId="19" xfId="0" applyNumberFormat="1" applyFont="1" applyFill="1" applyBorder="1" applyAlignment="1">
      <alignment horizontal="right"/>
    </xf>
    <xf numFmtId="3" fontId="5" fillId="6" borderId="19" xfId="0" applyNumberFormat="1" applyFont="1" applyFill="1" applyBorder="1" applyAlignment="1">
      <alignment horizontal="right"/>
    </xf>
    <xf numFmtId="164" fontId="5" fillId="5" borderId="18" xfId="0" applyNumberFormat="1" applyFont="1" applyFill="1" applyBorder="1" applyAlignment="1">
      <alignment horizontal="left"/>
    </xf>
    <xf numFmtId="164" fontId="5" fillId="5" borderId="19" xfId="0" applyNumberFormat="1" applyFont="1" applyFill="1" applyBorder="1" applyAlignment="1">
      <alignment horizontal="right"/>
    </xf>
    <xf numFmtId="164" fontId="5" fillId="6" borderId="19" xfId="0" applyNumberFormat="1" applyFont="1" applyFill="1" applyBorder="1" applyAlignment="1">
      <alignment horizontal="right"/>
    </xf>
    <xf numFmtId="164" fontId="5" fillId="5" borderId="19" xfId="0" applyNumberFormat="1" applyFont="1" applyFill="1" applyBorder="1" applyAlignment="1">
      <alignment horizontal="center"/>
    </xf>
    <xf numFmtId="164" fontId="5" fillId="6" borderId="19" xfId="0" applyNumberFormat="1" applyFont="1" applyFill="1" applyBorder="1" applyAlignment="1">
      <alignment horizontal="center"/>
    </xf>
    <xf numFmtId="0" fontId="5" fillId="5" borderId="18" xfId="0" applyNumberFormat="1" applyFont="1" applyFill="1" applyBorder="1" applyAlignment="1">
      <alignment horizontal="right"/>
    </xf>
    <xf numFmtId="0" fontId="5" fillId="5" borderId="19" xfId="0" applyNumberFormat="1" applyFont="1" applyFill="1" applyBorder="1" applyAlignment="1">
      <alignment horizontal="right"/>
    </xf>
    <xf numFmtId="0" fontId="5" fillId="6" borderId="19" xfId="0" applyNumberFormat="1" applyFont="1" applyFill="1" applyBorder="1" applyAlignment="1">
      <alignment horizontal="right"/>
    </xf>
    <xf numFmtId="10" fontId="5" fillId="3" borderId="19" xfId="0" applyNumberFormat="1" applyFont="1" applyFill="1" applyBorder="1" applyAlignment="1">
      <alignment horizontal="center"/>
    </xf>
    <xf numFmtId="3" fontId="5" fillId="5" borderId="18" xfId="0" applyNumberFormat="1" applyFont="1" applyFill="1" applyBorder="1" applyAlignment="1">
      <alignment horizontal="right" wrapText="1"/>
    </xf>
    <xf numFmtId="165" fontId="5" fillId="5" borderId="19" xfId="0" applyNumberFormat="1" applyFont="1" applyFill="1" applyBorder="1" applyAlignment="1">
      <alignment horizontal="right"/>
    </xf>
    <xf numFmtId="169" fontId="5" fillId="6" borderId="19" xfId="0" applyNumberFormat="1" applyFont="1" applyFill="1" applyBorder="1" applyAlignment="1"/>
    <xf numFmtId="10" fontId="5" fillId="0" borderId="19" xfId="0" applyNumberFormat="1" applyFont="1" applyBorder="1" applyAlignment="1">
      <alignment horizontal="center"/>
    </xf>
    <xf numFmtId="164" fontId="5" fillId="5" borderId="19" xfId="0" applyNumberFormat="1" applyFont="1" applyFill="1" applyBorder="1" applyAlignment="1"/>
    <xf numFmtId="0" fontId="5" fillId="5" borderId="19" xfId="0" applyNumberFormat="1" applyFont="1" applyFill="1" applyBorder="1" applyAlignment="1"/>
    <xf numFmtId="165" fontId="5" fillId="5" borderId="19" xfId="0" applyNumberFormat="1" applyFont="1" applyFill="1" applyBorder="1" applyAlignment="1">
      <alignment horizontal="center"/>
    </xf>
    <xf numFmtId="10" fontId="5" fillId="5" borderId="19" xfId="0" applyNumberFormat="1" applyFont="1" applyFill="1" applyBorder="1" applyAlignment="1"/>
    <xf numFmtId="3" fontId="5" fillId="5" borderId="25" xfId="0" applyNumberFormat="1" applyFont="1" applyFill="1" applyBorder="1" applyAlignment="1">
      <alignment horizontal="center"/>
    </xf>
    <xf numFmtId="3" fontId="5" fillId="5" borderId="27" xfId="0" applyNumberFormat="1" applyFont="1" applyFill="1" applyBorder="1" applyAlignment="1">
      <alignment horizontal="center"/>
    </xf>
    <xf numFmtId="0" fontId="0" fillId="6" borderId="19" xfId="0" applyNumberFormat="1" applyFont="1" applyFill="1" applyBorder="1" applyAlignment="1"/>
    <xf numFmtId="3" fontId="6" fillId="5" borderId="14" xfId="0" applyNumberFormat="1" applyFont="1" applyFill="1" applyBorder="1" applyAlignment="1">
      <alignment vertical="center"/>
    </xf>
    <xf numFmtId="3" fontId="6" fillId="6" borderId="14" xfId="0" applyNumberFormat="1" applyFont="1" applyFill="1" applyBorder="1" applyAlignment="1">
      <alignment vertical="center"/>
    </xf>
    <xf numFmtId="10" fontId="6" fillId="2" borderId="20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170" fontId="0" fillId="2" borderId="2" xfId="0" applyNumberFormat="1" applyFont="1" applyFill="1" applyBorder="1" applyAlignment="1"/>
    <xf numFmtId="170" fontId="2" fillId="0" borderId="5" xfId="0" applyNumberFormat="1" applyFont="1" applyBorder="1" applyAlignment="1"/>
    <xf numFmtId="170" fontId="2" fillId="0" borderId="6" xfId="0" applyNumberFormat="1" applyFont="1" applyBorder="1" applyAlignment="1"/>
    <xf numFmtId="49" fontId="3" fillId="0" borderId="18" xfId="0" applyNumberFormat="1" applyFont="1" applyBorder="1" applyAlignment="1">
      <alignment horizontal="center"/>
    </xf>
    <xf numFmtId="164" fontId="5" fillId="3" borderId="11" xfId="0" applyNumberFormat="1" applyFont="1" applyFill="1" applyBorder="1" applyAlignment="1"/>
    <xf numFmtId="170" fontId="5" fillId="3" borderId="18" xfId="0" applyNumberFormat="1" applyFont="1" applyFill="1" applyBorder="1" applyAlignment="1">
      <alignment horizontal="center"/>
    </xf>
    <xf numFmtId="170" fontId="5" fillId="4" borderId="11" xfId="0" applyNumberFormat="1" applyFont="1" applyFill="1" applyBorder="1" applyAlignment="1"/>
    <xf numFmtId="170" fontId="5" fillId="0" borderId="18" xfId="0" applyNumberFormat="1" applyFont="1" applyBorder="1" applyAlignment="1">
      <alignment horizontal="center"/>
    </xf>
    <xf numFmtId="170" fontId="5" fillId="3" borderId="11" xfId="0" applyNumberFormat="1" applyFont="1" applyFill="1" applyBorder="1" applyAlignment="1"/>
    <xf numFmtId="3" fontId="4" fillId="3" borderId="18" xfId="0" applyNumberFormat="1" applyFont="1" applyFill="1" applyBorder="1" applyAlignment="1">
      <alignment horizontal="center"/>
    </xf>
    <xf numFmtId="167" fontId="5" fillId="4" borderId="11" xfId="0" applyNumberFormat="1" applyFont="1" applyFill="1" applyBorder="1" applyAlignment="1"/>
    <xf numFmtId="0" fontId="5" fillId="4" borderId="11" xfId="0" applyFont="1" applyFill="1" applyBorder="1" applyAlignment="1"/>
    <xf numFmtId="164" fontId="5" fillId="0" borderId="18" xfId="0" applyNumberFormat="1" applyFont="1" applyBorder="1" applyAlignment="1">
      <alignment horizontal="center"/>
    </xf>
    <xf numFmtId="0" fontId="5" fillId="3" borderId="11" xfId="0" applyNumberFormat="1" applyFont="1" applyFill="1" applyBorder="1" applyAlignment="1"/>
    <xf numFmtId="0" fontId="0" fillId="2" borderId="14" xfId="0" applyNumberFormat="1" applyFont="1" applyFill="1" applyBorder="1" applyAlignment="1"/>
    <xf numFmtId="170" fontId="6" fillId="2" borderId="14" xfId="0" applyNumberFormat="1" applyFont="1" applyFill="1" applyBorder="1" applyAlignment="1">
      <alignment vertical="center"/>
    </xf>
    <xf numFmtId="49" fontId="3" fillId="0" borderId="19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0" fontId="3" fillId="4" borderId="22" xfId="0" applyNumberFormat="1" applyFont="1" applyFill="1" applyBorder="1" applyAlignment="1">
      <alignment horizontal="center"/>
    </xf>
    <xf numFmtId="0" fontId="3" fillId="4" borderId="23" xfId="0" applyNumberFormat="1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0" fontId="3" fillId="4" borderId="19" xfId="0" applyNumberFormat="1" applyFont="1" applyFill="1" applyBorder="1" applyAlignment="1">
      <alignment horizontal="center"/>
    </xf>
    <xf numFmtId="49" fontId="3" fillId="6" borderId="26" xfId="0" applyNumberFormat="1" applyFont="1" applyFill="1" applyBorder="1" applyAlignment="1">
      <alignment horizontal="center"/>
    </xf>
    <xf numFmtId="3" fontId="3" fillId="6" borderId="26" xfId="0" applyNumberFormat="1" applyFont="1" applyFill="1" applyBorder="1" applyAlignment="1">
      <alignment horizontal="center"/>
    </xf>
    <xf numFmtId="3" fontId="3" fillId="6" borderId="27" xfId="0" applyNumberFormat="1" applyFont="1" applyFill="1" applyBorder="1" applyAlignment="1">
      <alignment horizontal="center"/>
    </xf>
    <xf numFmtId="49" fontId="3" fillId="5" borderId="18" xfId="0" applyNumberFormat="1" applyFont="1" applyFill="1" applyBorder="1" applyAlignment="1">
      <alignment horizontal="center"/>
    </xf>
    <xf numFmtId="3" fontId="3" fillId="5" borderId="19" xfId="0" applyNumberFormat="1" applyFont="1" applyFill="1" applyBorder="1" applyAlignment="1">
      <alignment horizontal="center"/>
    </xf>
    <xf numFmtId="3" fontId="3" fillId="5" borderId="25" xfId="0" applyNumberFormat="1" applyFont="1" applyFill="1" applyBorder="1" applyAlignment="1">
      <alignment horizontal="center"/>
    </xf>
    <xf numFmtId="10" fontId="5" fillId="5" borderId="18" xfId="0" applyNumberFormat="1" applyFont="1" applyFill="1" applyBorder="1" applyAlignment="1">
      <alignment horizontal="center"/>
    </xf>
    <xf numFmtId="10" fontId="5" fillId="5" borderId="19" xfId="0" applyNumberFormat="1" applyFont="1" applyFill="1" applyBorder="1" applyAlignment="1">
      <alignment horizontal="center"/>
    </xf>
    <xf numFmtId="10" fontId="5" fillId="5" borderId="19" xfId="0" applyNumberFormat="1" applyFont="1" applyFill="1" applyBorder="1" applyAlignment="1">
      <alignment horizontal="left"/>
    </xf>
    <xf numFmtId="10" fontId="5" fillId="6" borderId="19" xfId="0" applyNumberFormat="1" applyFont="1" applyFill="1" applyBorder="1" applyAlignment="1">
      <alignment horizontal="left"/>
    </xf>
    <xf numFmtId="10" fontId="0" fillId="0" borderId="0" xfId="0" applyNumberFormat="1" applyFont="1" applyAlignment="1"/>
    <xf numFmtId="170" fontId="5" fillId="5" borderId="19" xfId="0" applyNumberFormat="1" applyFont="1" applyFill="1" applyBorder="1" applyAlignment="1">
      <alignment horizontal="center"/>
    </xf>
    <xf numFmtId="170" fontId="5" fillId="6" borderId="19" xfId="0" applyNumberFormat="1" applyFont="1" applyFill="1" applyBorder="1" applyAlignment="1">
      <alignment horizontal="center"/>
    </xf>
    <xf numFmtId="170" fontId="5" fillId="0" borderId="19" xfId="0" applyNumberFormat="1" applyFont="1" applyBorder="1" applyAlignment="1">
      <alignment horizontal="center"/>
    </xf>
    <xf numFmtId="170" fontId="5" fillId="4" borderId="11" xfId="0" applyNumberFormat="1" applyFont="1" applyFill="1" applyBorder="1" applyAlignment="1">
      <alignment horizontal="center"/>
    </xf>
    <xf numFmtId="170" fontId="0" fillId="0" borderId="0" xfId="0" applyNumberFormat="1" applyFont="1" applyAlignment="1">
      <alignment horizontal="center"/>
    </xf>
    <xf numFmtId="170" fontId="5" fillId="9" borderId="11" xfId="0" applyNumberFormat="1" applyFont="1" applyFill="1" applyBorder="1" applyAlignment="1">
      <alignment horizontal="center"/>
    </xf>
    <xf numFmtId="10" fontId="5" fillId="7" borderId="18" xfId="0" applyNumberFormat="1" applyFont="1" applyFill="1" applyBorder="1" applyAlignment="1">
      <alignment horizontal="center"/>
    </xf>
    <xf numFmtId="170" fontId="5" fillId="7" borderId="11" xfId="0" applyNumberFormat="1" applyFont="1" applyFill="1" applyBorder="1" applyAlignment="1">
      <alignment horizontal="center"/>
    </xf>
    <xf numFmtId="49" fontId="4" fillId="8" borderId="8" xfId="0" applyNumberFormat="1" applyFont="1" applyFill="1" applyBorder="1" applyAlignment="1"/>
    <xf numFmtId="0" fontId="4" fillId="8" borderId="11" xfId="0" applyNumberFormat="1" applyFont="1" applyFill="1" applyBorder="1" applyAlignment="1"/>
    <xf numFmtId="49" fontId="4" fillId="8" borderId="18" xfId="0" applyNumberFormat="1" applyFont="1" applyFill="1" applyBorder="1" applyAlignment="1">
      <alignment horizontal="center"/>
    </xf>
    <xf numFmtId="3" fontId="4" fillId="8" borderId="19" xfId="0" applyNumberFormat="1" applyFont="1" applyFill="1" applyBorder="1" applyAlignment="1">
      <alignment horizontal="center"/>
    </xf>
    <xf numFmtId="49" fontId="4" fillId="8" borderId="19" xfId="0" applyNumberFormat="1" applyFont="1" applyFill="1" applyBorder="1" applyAlignment="1">
      <alignment horizontal="center"/>
    </xf>
    <xf numFmtId="0" fontId="0" fillId="8" borderId="0" xfId="0" applyNumberFormat="1" applyFont="1" applyFill="1" applyAlignment="1"/>
    <xf numFmtId="0" fontId="0" fillId="8" borderId="0" xfId="0" applyFont="1" applyFill="1" applyAlignment="1"/>
    <xf numFmtId="0" fontId="4" fillId="8" borderId="19" xfId="0" applyNumberFormat="1" applyFont="1" applyFill="1" applyBorder="1" applyAlignment="1">
      <alignment horizontal="center"/>
    </xf>
    <xf numFmtId="3" fontId="5" fillId="8" borderId="19" xfId="0" applyNumberFormat="1" applyFont="1" applyFill="1" applyBorder="1" applyAlignment="1">
      <alignment horizontal="center"/>
    </xf>
    <xf numFmtId="10" fontId="5" fillId="8" borderId="1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8D8D8"/>
      <rgbColor rgb="FFAAAAAA"/>
      <rgbColor rgb="FFF2F2F2"/>
      <rgbColor rgb="FFFFFFFF"/>
      <rgbColor rgb="FFFFF58C"/>
      <rgbColor rgb="FFCCFF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37"/>
  <sheetViews>
    <sheetView showGridLines="0" workbookViewId="0">
      <selection activeCell="A12" sqref="A12"/>
    </sheetView>
  </sheetViews>
  <sheetFormatPr baseColWidth="10" defaultColWidth="8.875" defaultRowHeight="15.75" customHeight="1"/>
  <cols>
    <col min="1" max="1" width="30.125" style="1" customWidth="1"/>
    <col min="2" max="6" width="14.625" style="1" customWidth="1"/>
    <col min="7" max="256" width="8.875" style="1" customWidth="1"/>
  </cols>
  <sheetData>
    <row r="1" spans="1:256" ht="24.75" customHeight="1">
      <c r="A1" s="2" t="s">
        <v>0</v>
      </c>
      <c r="B1" s="3"/>
      <c r="C1" s="3"/>
      <c r="D1" s="3"/>
      <c r="E1" s="3"/>
      <c r="F1" s="3"/>
      <c r="G1" s="4"/>
      <c r="H1" s="5"/>
      <c r="I1" s="5"/>
      <c r="J1" s="5"/>
      <c r="K1" s="5"/>
      <c r="L1" s="5"/>
      <c r="M1" s="5"/>
    </row>
    <row r="2" spans="1:256" ht="18" customHeight="1">
      <c r="A2" s="6" t="s">
        <v>1</v>
      </c>
      <c r="B2" s="7"/>
      <c r="C2" s="7"/>
      <c r="D2" s="7"/>
      <c r="E2" s="7"/>
      <c r="F2" s="7"/>
      <c r="G2" s="5"/>
      <c r="H2" s="5"/>
      <c r="I2" s="5"/>
      <c r="J2" s="5"/>
      <c r="K2" s="5"/>
      <c r="L2" s="5"/>
      <c r="M2" s="5"/>
    </row>
    <row r="3" spans="1:256" ht="16.5" customHeight="1">
      <c r="A3" s="8"/>
      <c r="B3" s="9"/>
      <c r="C3" s="9"/>
      <c r="D3" s="9"/>
      <c r="E3" s="9"/>
      <c r="F3" s="9"/>
      <c r="G3" s="5"/>
      <c r="H3" s="5"/>
      <c r="I3" s="5"/>
      <c r="J3" s="5"/>
      <c r="K3" s="5"/>
      <c r="L3" s="5"/>
      <c r="M3" s="5"/>
    </row>
    <row r="4" spans="1:256" ht="18.5" customHeight="1">
      <c r="A4" s="10"/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2"/>
      <c r="H4" s="5"/>
      <c r="I4" s="5"/>
      <c r="J4" s="5"/>
      <c r="K4" s="5"/>
      <c r="L4" s="5"/>
      <c r="M4" s="5"/>
    </row>
    <row r="5" spans="1:256" ht="17" customHeight="1">
      <c r="A5" s="13" t="s">
        <v>7</v>
      </c>
      <c r="B5" s="14"/>
      <c r="C5" s="14"/>
      <c r="D5" s="14"/>
      <c r="E5" s="14"/>
      <c r="F5" s="14"/>
      <c r="G5" s="12"/>
      <c r="H5" s="5"/>
      <c r="I5" s="5"/>
      <c r="J5" s="5"/>
      <c r="K5" s="5"/>
      <c r="L5" s="5"/>
      <c r="M5" s="5"/>
    </row>
    <row r="6" spans="1:256" ht="17" customHeight="1">
      <c r="A6" s="15" t="s">
        <v>8</v>
      </c>
      <c r="B6" s="16">
        <f>SUM('Q1'!B6)</f>
        <v>3699</v>
      </c>
      <c r="C6" s="16">
        <f>SUM('Q2'!B6)</f>
        <v>48015.5</v>
      </c>
      <c r="D6" s="16">
        <f>SUM('Q3'!B6)</f>
        <v>43504.17</v>
      </c>
      <c r="E6" s="16">
        <f>SUM('Q4'!B6)</f>
        <v>0</v>
      </c>
      <c r="F6" s="16">
        <f>SUM(B6:E6)</f>
        <v>95218.67</v>
      </c>
      <c r="G6" s="12"/>
      <c r="H6" s="5"/>
      <c r="I6" s="5"/>
      <c r="J6" s="5"/>
      <c r="K6" s="5"/>
      <c r="L6" s="5"/>
      <c r="M6" s="5"/>
    </row>
    <row r="7" spans="1:256" ht="17" customHeight="1">
      <c r="A7" s="15" t="s">
        <v>9</v>
      </c>
      <c r="B7" s="17">
        <f>SUM('Q1'!B7)</f>
        <v>317</v>
      </c>
      <c r="C7" s="18">
        <f>SUM('Q2'!B7)</f>
        <v>1778</v>
      </c>
      <c r="D7" s="18">
        <f>SUM('Q3'!B7)</f>
        <v>763</v>
      </c>
      <c r="E7" s="18">
        <f>SUM('Q4'!B7)</f>
        <v>0</v>
      </c>
      <c r="F7" s="18">
        <f>SUM(B7:E7)</f>
        <v>2858</v>
      </c>
      <c r="G7" s="12"/>
      <c r="H7" s="5"/>
      <c r="I7" s="5"/>
      <c r="J7" s="5"/>
      <c r="K7" s="5"/>
      <c r="L7" s="5"/>
      <c r="M7" s="5"/>
    </row>
    <row r="8" spans="1:256" ht="17" customHeight="1">
      <c r="A8" s="19" t="s">
        <v>10</v>
      </c>
      <c r="B8" s="18">
        <f>SUM('Q1'!B8)</f>
        <v>241606</v>
      </c>
      <c r="C8" s="18">
        <f>SUM('Q2'!B8)</f>
        <v>4633902</v>
      </c>
      <c r="D8" s="18">
        <f>SUM('Q3'!B8)</f>
        <v>4202866</v>
      </c>
      <c r="E8" s="18">
        <f>SUM('Q4'!B8)</f>
        <v>0</v>
      </c>
      <c r="F8" s="18">
        <f>SUM(B8:E8)</f>
        <v>9078374</v>
      </c>
      <c r="G8" s="12"/>
      <c r="H8" s="5"/>
      <c r="I8" s="5"/>
      <c r="J8" s="5"/>
      <c r="K8" s="5"/>
      <c r="L8" s="5"/>
      <c r="M8" s="5"/>
    </row>
    <row r="9" spans="1:256" ht="17" customHeight="1">
      <c r="A9" s="19" t="s">
        <v>11</v>
      </c>
      <c r="B9" s="18">
        <f>SUM('Q1'!B9)</f>
        <v>3486</v>
      </c>
      <c r="C9" s="18">
        <f>SUM('Q2'!B9)</f>
        <v>18893</v>
      </c>
      <c r="D9" s="18">
        <f>SUM('Q3'!B9)</f>
        <v>15744</v>
      </c>
      <c r="E9" s="18">
        <f>SUM('Q4'!B9)</f>
        <v>0</v>
      </c>
      <c r="F9" s="18">
        <f>SUM(B9:E9)</f>
        <v>38123</v>
      </c>
      <c r="G9" s="12"/>
      <c r="H9" s="5"/>
      <c r="I9" s="5"/>
      <c r="J9" s="5"/>
      <c r="K9" s="5"/>
      <c r="L9" s="5"/>
      <c r="M9" s="5"/>
    </row>
    <row r="10" spans="1:256" ht="17" customHeight="1">
      <c r="A10" s="19" t="s">
        <v>12</v>
      </c>
      <c r="B10" s="18">
        <f>SUM('Q1'!B10)</f>
        <v>339</v>
      </c>
      <c r="C10" s="18">
        <f>SUM('Q2'!B10)</f>
        <v>1664</v>
      </c>
      <c r="D10" s="18">
        <f>SUM('Q3'!B10)</f>
        <v>679</v>
      </c>
      <c r="E10" s="18">
        <f>SUM('Q4'!B10)</f>
        <v>0</v>
      </c>
      <c r="F10" s="18">
        <f>SUM(B10:E10)</f>
        <v>2682</v>
      </c>
      <c r="G10" s="12"/>
      <c r="H10" s="5"/>
      <c r="I10" s="5"/>
      <c r="J10" s="5"/>
      <c r="K10" s="5"/>
      <c r="L10" s="5"/>
      <c r="M10" s="5"/>
    </row>
    <row r="11" spans="1:256" ht="17" customHeight="1">
      <c r="A11" s="19" t="s">
        <v>13</v>
      </c>
      <c r="B11" s="20">
        <f>SUM(B9/B8)</f>
        <v>1.4428449624595416E-2</v>
      </c>
      <c r="C11" s="20">
        <f>SUM(C9/C8)</f>
        <v>4.0771254981223169E-3</v>
      </c>
      <c r="D11" s="20">
        <f>SUM(D9/D8)</f>
        <v>3.7460152191385594E-3</v>
      </c>
      <c r="E11" s="20" t="e">
        <f>SUM(E9/E8)</f>
        <v>#DIV/0!</v>
      </c>
      <c r="F11" s="20">
        <f>SUM(F9/F8)</f>
        <v>4.1993202747540471E-3</v>
      </c>
      <c r="G11" s="12"/>
      <c r="H11" s="5"/>
      <c r="I11" s="5"/>
      <c r="J11" s="5"/>
      <c r="K11" s="5"/>
      <c r="L11" s="5"/>
      <c r="M11" s="5"/>
    </row>
    <row r="12" spans="1:256" ht="17" customHeight="1">
      <c r="A12" s="19"/>
      <c r="B12" s="20"/>
      <c r="C12" s="20"/>
      <c r="D12" s="20"/>
      <c r="E12" s="20"/>
      <c r="F12" s="20"/>
      <c r="G12" s="12"/>
      <c r="H12" s="5"/>
      <c r="I12" s="5"/>
      <c r="J12" s="5"/>
      <c r="K12" s="5"/>
      <c r="L12" s="5"/>
      <c r="M12" s="5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79"/>
      <c r="GW12" s="179"/>
      <c r="GX12" s="179"/>
      <c r="GY12" s="179"/>
      <c r="GZ12" s="179"/>
      <c r="HA12" s="179"/>
      <c r="HB12" s="179"/>
      <c r="HC12" s="179"/>
      <c r="HD12" s="179"/>
      <c r="HE12" s="179"/>
      <c r="HF12" s="179"/>
      <c r="HG12" s="179"/>
      <c r="HH12" s="179"/>
      <c r="HI12" s="179"/>
      <c r="HJ12" s="179"/>
      <c r="HK12" s="179"/>
      <c r="HL12" s="179"/>
      <c r="HM12" s="179"/>
      <c r="HN12" s="179"/>
      <c r="HO12" s="179"/>
      <c r="HP12" s="179"/>
      <c r="HQ12" s="179"/>
      <c r="HR12" s="179"/>
      <c r="HS12" s="179"/>
      <c r="HT12" s="179"/>
      <c r="HU12" s="179"/>
      <c r="HV12" s="179"/>
      <c r="HW12" s="179"/>
      <c r="HX12" s="179"/>
      <c r="HY12" s="179"/>
      <c r="HZ12" s="179"/>
      <c r="IA12" s="179"/>
      <c r="IB12" s="179"/>
      <c r="IC12" s="179"/>
      <c r="ID12" s="179"/>
      <c r="IE12" s="179"/>
      <c r="IF12" s="179"/>
      <c r="IG12" s="179"/>
      <c r="IH12" s="179"/>
      <c r="II12" s="179"/>
      <c r="IJ12" s="179"/>
      <c r="IK12" s="179"/>
      <c r="IL12" s="179"/>
      <c r="IM12" s="179"/>
      <c r="IN12" s="179"/>
      <c r="IO12" s="179"/>
      <c r="IP12" s="179"/>
      <c r="IQ12" s="179"/>
      <c r="IR12" s="179"/>
      <c r="IS12" s="179"/>
      <c r="IT12" s="179"/>
      <c r="IU12" s="179"/>
      <c r="IV12" s="179"/>
    </row>
    <row r="13" spans="1:256" ht="17" customHeight="1">
      <c r="A13" s="15" t="s">
        <v>14</v>
      </c>
      <c r="B13" s="16">
        <f>SUM('Q1'!B12)</f>
        <v>2083</v>
      </c>
      <c r="C13" s="16">
        <f>SUM('Q2'!B12)</f>
        <v>6249</v>
      </c>
      <c r="D13" s="16">
        <f>SUM('Q3'!B13)</f>
        <v>2083</v>
      </c>
      <c r="E13" s="16">
        <f>SUM('Q4'!B12)</f>
        <v>0</v>
      </c>
      <c r="F13" s="16">
        <f>SUM(B13:E13)</f>
        <v>10415</v>
      </c>
      <c r="G13" s="12"/>
      <c r="H13" s="5"/>
      <c r="I13" s="5"/>
      <c r="J13" s="5"/>
      <c r="K13" s="5"/>
      <c r="L13" s="5"/>
      <c r="M13" s="5"/>
    </row>
    <row r="14" spans="1:256" ht="17" customHeight="1">
      <c r="A14" s="21" t="s">
        <v>15</v>
      </c>
      <c r="B14" s="14"/>
      <c r="C14" s="14"/>
      <c r="D14" s="14"/>
      <c r="E14" s="14"/>
      <c r="F14" s="14"/>
      <c r="G14" s="12"/>
      <c r="H14" s="5"/>
      <c r="I14" s="5"/>
      <c r="J14" s="5"/>
      <c r="K14" s="5"/>
      <c r="L14" s="5"/>
      <c r="M14" s="5"/>
    </row>
    <row r="15" spans="1:256" ht="17" customHeight="1">
      <c r="A15" s="19" t="s">
        <v>16</v>
      </c>
      <c r="B15" s="18">
        <f>SUM('Q1'!B14)</f>
        <v>600000</v>
      </c>
      <c r="C15" s="18">
        <f>SUM('Q2'!B14)</f>
        <v>630000</v>
      </c>
      <c r="D15" s="18">
        <f>SUM('Q3'!B15)</f>
        <v>781448</v>
      </c>
      <c r="E15" s="18">
        <f>SUM('Q4'!B14)</f>
        <v>0</v>
      </c>
      <c r="F15" s="18">
        <f>SUM(B15:E15)</f>
        <v>2011448</v>
      </c>
      <c r="G15" s="12"/>
      <c r="H15" s="5"/>
      <c r="I15" s="5"/>
      <c r="J15" s="5"/>
      <c r="K15" s="5"/>
      <c r="L15" s="5"/>
      <c r="M15" s="5"/>
    </row>
    <row r="16" spans="1:256" ht="17" customHeight="1">
      <c r="A16" s="19" t="s">
        <v>8</v>
      </c>
      <c r="B16" s="16">
        <f>SUM('Q1'!B15)</f>
        <v>6800</v>
      </c>
      <c r="C16" s="16">
        <f>SUM('Q2'!B15)</f>
        <v>14905</v>
      </c>
      <c r="D16" s="16">
        <f>SUM('Q3'!B16)</f>
        <v>36825</v>
      </c>
      <c r="E16" s="16">
        <f>SUM('Q4'!B15)</f>
        <v>0</v>
      </c>
      <c r="F16" s="16">
        <f>SUM(B16:E16)</f>
        <v>58530</v>
      </c>
      <c r="G16" s="12"/>
      <c r="H16" s="5"/>
      <c r="I16" s="5"/>
      <c r="J16" s="5"/>
      <c r="K16" s="5"/>
      <c r="L16" s="5"/>
      <c r="M16" s="5"/>
    </row>
    <row r="17" spans="1:13" ht="17" customHeight="1">
      <c r="A17" s="19" t="s">
        <v>17</v>
      </c>
      <c r="B17" s="16">
        <f>SUM('Q1'!B16)</f>
        <v>0</v>
      </c>
      <c r="C17" s="16">
        <f>SUM('Q2'!B16)</f>
        <v>6000</v>
      </c>
      <c r="D17" s="16">
        <f>SUM('Q3'!B17)</f>
        <v>1375</v>
      </c>
      <c r="E17" s="16">
        <f>SUM('Q4'!B16)</f>
        <v>0</v>
      </c>
      <c r="F17" s="16">
        <f>SUM(B17:E17)</f>
        <v>7375</v>
      </c>
      <c r="G17" s="12"/>
      <c r="H17" s="5"/>
      <c r="I17" s="5"/>
      <c r="J17" s="5"/>
      <c r="K17" s="5"/>
      <c r="L17" s="5"/>
      <c r="M17" s="5"/>
    </row>
    <row r="18" spans="1:13" ht="17" customHeight="1">
      <c r="A18" s="19" t="s">
        <v>18</v>
      </c>
      <c r="B18" s="18">
        <f>SUM('Q1'!B17)</f>
        <v>0</v>
      </c>
      <c r="C18" s="22">
        <f>SUM('Q2'!B17)</f>
        <v>7</v>
      </c>
      <c r="D18" s="17">
        <f>SUM('Q3'!B18)</f>
        <v>5</v>
      </c>
      <c r="E18" s="23">
        <f>SUM('Q4'!B17)</f>
        <v>0</v>
      </c>
      <c r="F18" s="17">
        <f>SUM(B18:E18)</f>
        <v>12</v>
      </c>
      <c r="G18" s="12"/>
      <c r="H18" s="5"/>
      <c r="I18" s="5"/>
      <c r="J18" s="5"/>
      <c r="K18" s="5"/>
      <c r="L18" s="5"/>
      <c r="M18" s="5"/>
    </row>
    <row r="19" spans="1:13" ht="17" customHeight="1">
      <c r="A19" s="19" t="s">
        <v>9</v>
      </c>
      <c r="B19" s="18">
        <f>SUM('Q1'!B18)</f>
        <v>61</v>
      </c>
      <c r="C19" s="18">
        <f>SUM('Q2'!B18)</f>
        <v>228</v>
      </c>
      <c r="D19" s="17">
        <f>SUM('Q3'!B19)</f>
        <v>0</v>
      </c>
      <c r="E19" s="18">
        <f>SUM('Q4'!B18)</f>
        <v>0</v>
      </c>
      <c r="F19" s="18">
        <f>SUM(B19:E19)</f>
        <v>289</v>
      </c>
      <c r="G19" s="12"/>
      <c r="H19" s="5"/>
      <c r="I19" s="5"/>
      <c r="J19" s="5"/>
      <c r="K19" s="5"/>
      <c r="L19" s="5"/>
      <c r="M19" s="5"/>
    </row>
    <row r="20" spans="1:13" ht="17" customHeight="1">
      <c r="A20" s="19" t="s">
        <v>19</v>
      </c>
      <c r="B20" s="16">
        <f>SUM(B16-B17)/B15</f>
        <v>1.1333333333333334E-2</v>
      </c>
      <c r="C20" s="16">
        <f>SUM(C16-C17)/C15</f>
        <v>1.4134920634920636E-2</v>
      </c>
      <c r="D20" s="16">
        <f>SUM(D16-D17)/D15</f>
        <v>4.5364502820405196E-2</v>
      </c>
      <c r="E20" s="16" t="e">
        <f>SUM(E16-E17)/E15</f>
        <v>#DIV/0!</v>
      </c>
      <c r="F20" s="16">
        <f>SUM(F16-F17)/F15</f>
        <v>2.5431927646153419E-2</v>
      </c>
      <c r="G20" s="12"/>
      <c r="H20" s="5"/>
      <c r="I20" s="5"/>
      <c r="J20" s="5"/>
      <c r="K20" s="5"/>
      <c r="L20" s="5"/>
      <c r="M20" s="5"/>
    </row>
    <row r="21" spans="1:13" ht="17" customHeight="1">
      <c r="A21" s="19" t="s">
        <v>14</v>
      </c>
      <c r="B21" s="16">
        <f>SUM('Q1'!B20)</f>
        <v>0</v>
      </c>
      <c r="C21" s="16">
        <f>SUM('Q2'!B20)</f>
        <v>4800</v>
      </c>
      <c r="D21" s="16">
        <f>SUM('Q3'!B21)</f>
        <v>3655</v>
      </c>
      <c r="E21" s="16">
        <f>SUM('Q4'!B20)</f>
        <v>0</v>
      </c>
      <c r="F21" s="16">
        <f>SUM(B21:E21)</f>
        <v>8455</v>
      </c>
      <c r="G21" s="12"/>
      <c r="H21" s="5"/>
      <c r="I21" s="5"/>
      <c r="J21" s="5"/>
      <c r="K21" s="5"/>
      <c r="L21" s="5"/>
      <c r="M21" s="5"/>
    </row>
    <row r="22" spans="1:13" ht="17" customHeight="1">
      <c r="A22" s="21" t="s">
        <v>20</v>
      </c>
      <c r="B22" s="14"/>
      <c r="C22" s="14"/>
      <c r="D22" s="14"/>
      <c r="E22" s="14"/>
      <c r="F22" s="14"/>
      <c r="G22" s="12"/>
      <c r="H22" s="5"/>
      <c r="I22" s="5"/>
      <c r="J22" s="5"/>
      <c r="K22" s="5"/>
      <c r="L22" s="5"/>
      <c r="M22" s="5"/>
    </row>
    <row r="23" spans="1:13" ht="17" customHeight="1">
      <c r="A23" s="15" t="s">
        <v>16</v>
      </c>
      <c r="B23" s="18">
        <f>SUM('Q1'!B22)</f>
        <v>0</v>
      </c>
      <c r="C23" s="18">
        <f>SUM('Q2'!B22)</f>
        <v>23327</v>
      </c>
      <c r="D23" s="18">
        <f>SUM('Q3'!B23)</f>
        <v>6102756</v>
      </c>
      <c r="E23" s="18">
        <f>SUM('Q4'!B22)</f>
        <v>0</v>
      </c>
      <c r="F23" s="18">
        <f>SUM(B23:E23)</f>
        <v>6126083</v>
      </c>
      <c r="G23" s="12"/>
      <c r="H23" s="5"/>
      <c r="I23" s="5"/>
      <c r="J23" s="5"/>
      <c r="K23" s="5"/>
      <c r="L23" s="5"/>
      <c r="M23" s="5"/>
    </row>
    <row r="24" spans="1:13" ht="17" customHeight="1">
      <c r="A24" s="19" t="s">
        <v>8</v>
      </c>
      <c r="B24" s="16">
        <f>SUM('Q1'!B23)</f>
        <v>0</v>
      </c>
      <c r="C24" s="16">
        <f>SUM('Q2'!B23)</f>
        <v>1586.67</v>
      </c>
      <c r="D24" s="16">
        <f>SUM('Q3'!B24)</f>
        <v>15190</v>
      </c>
      <c r="E24" s="16">
        <f>SUM('Q4'!B23)</f>
        <v>0</v>
      </c>
      <c r="F24" s="16">
        <f>SUM(B24:E24)</f>
        <v>16776.669999999998</v>
      </c>
      <c r="G24" s="12"/>
      <c r="H24" s="5"/>
      <c r="I24" s="5"/>
      <c r="J24" s="5"/>
      <c r="K24" s="5"/>
      <c r="L24" s="5"/>
      <c r="M24" s="5"/>
    </row>
    <row r="25" spans="1:13" ht="17" customHeight="1">
      <c r="A25" s="19" t="s">
        <v>17</v>
      </c>
      <c r="B25" s="16">
        <f>SUM('Q1'!B24)</f>
        <v>0</v>
      </c>
      <c r="C25" s="16">
        <f>SUM('Q2'!B24)</f>
        <v>0</v>
      </c>
      <c r="D25" s="16">
        <f>SUM('Q3'!B25)</f>
        <v>375</v>
      </c>
      <c r="E25" s="16">
        <f>SUM('Q4'!B24)</f>
        <v>0</v>
      </c>
      <c r="F25" s="16">
        <f>SUM(B25:E25)</f>
        <v>375</v>
      </c>
      <c r="G25" s="12"/>
      <c r="H25" s="5"/>
      <c r="I25" s="5"/>
      <c r="J25" s="5"/>
      <c r="K25" s="5"/>
      <c r="L25" s="5"/>
      <c r="M25" s="5"/>
    </row>
    <row r="26" spans="1:13" ht="17" customHeight="1">
      <c r="A26" s="19" t="s">
        <v>18</v>
      </c>
      <c r="B26" s="18">
        <f>SUM('Q1'!B25)</f>
        <v>0</v>
      </c>
      <c r="C26" s="17">
        <f>SUM('Q2'!B25)</f>
        <v>1</v>
      </c>
      <c r="D26" s="22">
        <f>SUM('Q3'!B26)</f>
        <v>3</v>
      </c>
      <c r="E26" s="16">
        <f>SUM('Q4'!B25)</f>
        <v>0</v>
      </c>
      <c r="F26" s="17">
        <f>SUM(B26:E26)</f>
        <v>4</v>
      </c>
      <c r="G26" s="12"/>
      <c r="H26" s="5"/>
      <c r="I26" s="5"/>
      <c r="J26" s="5"/>
      <c r="K26" s="5"/>
      <c r="L26" s="5"/>
      <c r="M26" s="5"/>
    </row>
    <row r="27" spans="1:13" ht="17" customHeight="1">
      <c r="A27" s="19" t="s">
        <v>21</v>
      </c>
      <c r="B27" s="20">
        <f>SUM('Q1'!B26)</f>
        <v>0</v>
      </c>
      <c r="C27" s="20">
        <f>SUM('Q2'!B26)</f>
        <v>0.192</v>
      </c>
      <c r="D27" s="20">
        <f>SUM('Q3'!B27)</f>
        <v>0</v>
      </c>
      <c r="E27" s="20">
        <f>SUM(F27:M27)</f>
        <v>0</v>
      </c>
      <c r="F27" s="20"/>
      <c r="G27" s="12"/>
      <c r="H27" s="5"/>
      <c r="I27" s="5"/>
      <c r="J27" s="5"/>
      <c r="K27" s="5"/>
      <c r="L27" s="5"/>
      <c r="M27" s="5"/>
    </row>
    <row r="28" spans="1:13" ht="17" customHeight="1">
      <c r="A28" s="19" t="s">
        <v>11</v>
      </c>
      <c r="B28" s="18">
        <f>SUM('Q1'!B27)</f>
        <v>0</v>
      </c>
      <c r="C28" s="17">
        <f>SUM('Q2'!B27)</f>
        <v>104</v>
      </c>
      <c r="D28" s="18">
        <f>SUM('Q3'!B28)</f>
        <v>8610</v>
      </c>
      <c r="E28" s="16">
        <f>SUM('Q4'!B27)</f>
        <v>0</v>
      </c>
      <c r="F28" s="18">
        <f>SUM(B28:E28)</f>
        <v>8714</v>
      </c>
      <c r="G28" s="12"/>
      <c r="H28" s="5"/>
      <c r="I28" s="5"/>
      <c r="J28" s="5"/>
      <c r="K28" s="5"/>
      <c r="L28" s="5"/>
      <c r="M28" s="5"/>
    </row>
    <row r="29" spans="1:13" ht="17" customHeight="1">
      <c r="A29" s="19" t="s">
        <v>22</v>
      </c>
      <c r="B29" s="16" t="e">
        <f>SUM(B24/B28)</f>
        <v>#DIV/0!</v>
      </c>
      <c r="C29" s="16">
        <f>SUM(C24/C28)</f>
        <v>15.256442307692309</v>
      </c>
      <c r="D29" s="16">
        <f>SUM(D24/D28)</f>
        <v>1.7642276422764227</v>
      </c>
      <c r="E29" s="16" t="e">
        <f>SUM(E24/E28)</f>
        <v>#DIV/0!</v>
      </c>
      <c r="F29" s="16">
        <f>SUM(F24/F28)</f>
        <v>1.9252547624512277</v>
      </c>
      <c r="G29" s="12"/>
      <c r="H29" s="5"/>
      <c r="I29" s="5"/>
      <c r="J29" s="5"/>
      <c r="K29" s="5"/>
      <c r="L29" s="5"/>
      <c r="M29" s="5"/>
    </row>
    <row r="30" spans="1:13" ht="17" customHeight="1">
      <c r="A30" s="19" t="s">
        <v>14</v>
      </c>
      <c r="B30" s="16">
        <f>SUM('Q1'!B29)</f>
        <v>0</v>
      </c>
      <c r="C30" s="16">
        <f>SUM('Q2'!B29)</f>
        <v>0</v>
      </c>
      <c r="D30" s="22">
        <f>SUM('Q3'!B30)</f>
        <v>0</v>
      </c>
      <c r="E30" s="16">
        <f>SUM('Q4'!B29)</f>
        <v>0</v>
      </c>
      <c r="F30" s="16">
        <f>SUM(B30:E30)</f>
        <v>0</v>
      </c>
      <c r="G30" s="12"/>
      <c r="H30" s="5"/>
      <c r="I30" s="5"/>
      <c r="J30" s="5"/>
      <c r="K30" s="5"/>
      <c r="L30" s="5"/>
      <c r="M30" s="5"/>
    </row>
    <row r="31" spans="1:13" ht="17" customHeight="1">
      <c r="A31" s="24" t="s">
        <v>23</v>
      </c>
      <c r="B31" s="25"/>
      <c r="C31" s="25"/>
      <c r="D31" s="25"/>
      <c r="E31" s="25"/>
      <c r="F31" s="25"/>
      <c r="G31" s="12"/>
      <c r="H31" s="5"/>
      <c r="I31" s="5"/>
      <c r="J31" s="5"/>
      <c r="K31" s="5"/>
      <c r="L31" s="5"/>
      <c r="M31" s="5"/>
    </row>
    <row r="32" spans="1:13" ht="17" customHeight="1">
      <c r="A32" s="19" t="s">
        <v>16</v>
      </c>
      <c r="B32" s="18">
        <f>SUM('Q1'!B31)</f>
        <v>0</v>
      </c>
      <c r="C32" s="18">
        <f>SUM('Q2'!B31)</f>
        <v>20000</v>
      </c>
      <c r="D32" s="22">
        <f>SUM('Q3'!B32)</f>
        <v>0</v>
      </c>
      <c r="E32" s="18">
        <f>SUM('Q4'!B31)</f>
        <v>0</v>
      </c>
      <c r="F32" s="18">
        <f>SUM(B32:E32)</f>
        <v>20000</v>
      </c>
      <c r="G32" s="12"/>
      <c r="H32" s="5"/>
      <c r="I32" s="5"/>
      <c r="J32" s="5"/>
      <c r="K32" s="5"/>
      <c r="L32" s="5"/>
      <c r="M32" s="5"/>
    </row>
    <row r="33" spans="1:13" ht="17" customHeight="1">
      <c r="A33" s="19" t="s">
        <v>8</v>
      </c>
      <c r="B33" s="16">
        <f>SUM('Q1'!B32)</f>
        <v>0</v>
      </c>
      <c r="C33" s="16">
        <f>SUM('Q2'!B32)</f>
        <v>11000</v>
      </c>
      <c r="D33" s="16">
        <f>SUM('Q3'!B33)</f>
        <v>0</v>
      </c>
      <c r="E33" s="16">
        <f>SUM('Q4'!B32)</f>
        <v>0</v>
      </c>
      <c r="F33" s="16">
        <f>SUM(B33:E33)</f>
        <v>11000</v>
      </c>
      <c r="G33" s="12"/>
      <c r="H33" s="5"/>
      <c r="I33" s="5"/>
      <c r="J33" s="5"/>
      <c r="K33" s="5"/>
      <c r="L33" s="5"/>
      <c r="M33" s="5"/>
    </row>
    <row r="34" spans="1:13" ht="17" customHeight="1">
      <c r="A34" s="19" t="s">
        <v>19</v>
      </c>
      <c r="B34" s="16" t="e">
        <f>SUM(B33/B32)</f>
        <v>#DIV/0!</v>
      </c>
      <c r="C34" s="16">
        <f>SUM(C33/C32)</f>
        <v>0.55000000000000004</v>
      </c>
      <c r="D34" s="16" t="e">
        <f>SUM(D33/D32)</f>
        <v>#DIV/0!</v>
      </c>
      <c r="E34" s="16" t="e">
        <f>SUM(E33/E32)</f>
        <v>#DIV/0!</v>
      </c>
      <c r="F34" s="16">
        <f>SUM(F33/F32)</f>
        <v>0.55000000000000004</v>
      </c>
      <c r="G34" s="12"/>
      <c r="H34" s="5"/>
      <c r="I34" s="5"/>
      <c r="J34" s="5"/>
      <c r="K34" s="5"/>
      <c r="L34" s="5"/>
      <c r="M34" s="5"/>
    </row>
    <row r="35" spans="1:13" ht="17" customHeight="1">
      <c r="A35" s="19" t="s">
        <v>11</v>
      </c>
      <c r="B35" s="18">
        <f>SUM('Q1'!B34)</f>
        <v>0</v>
      </c>
      <c r="C35" s="18">
        <f>SUM('Q2'!B34)</f>
        <v>1031</v>
      </c>
      <c r="D35" s="22">
        <f>SUM('Q3'!B35)</f>
        <v>0</v>
      </c>
      <c r="E35" s="18">
        <f>SUM('Q4'!B34)</f>
        <v>0</v>
      </c>
      <c r="F35" s="18">
        <f>SUM(B35:E35)</f>
        <v>1031</v>
      </c>
      <c r="G35" s="12"/>
      <c r="H35" s="5"/>
      <c r="I35" s="5"/>
      <c r="J35" s="5"/>
      <c r="K35" s="5"/>
      <c r="L35" s="5"/>
      <c r="M35" s="5"/>
    </row>
    <row r="36" spans="1:13" ht="16.5" customHeight="1">
      <c r="A36" s="19" t="s">
        <v>14</v>
      </c>
      <c r="B36" s="16">
        <f>SUM('Q1'!B35)</f>
        <v>0</v>
      </c>
      <c r="C36" s="16">
        <f>SUM('Q2'!B35)</f>
        <v>0</v>
      </c>
      <c r="D36" s="26">
        <f>SUM('Q3'!B36)</f>
        <v>0</v>
      </c>
      <c r="E36" s="16">
        <f>SUM('Q4'!B35)</f>
        <v>0</v>
      </c>
      <c r="F36" s="18">
        <f>SUM(B36:E36)</f>
        <v>0</v>
      </c>
      <c r="G36" s="12"/>
      <c r="H36" s="5"/>
      <c r="I36" s="5"/>
      <c r="J36" s="5"/>
      <c r="K36" s="5"/>
      <c r="L36" s="5"/>
      <c r="M36" s="5"/>
    </row>
    <row r="37" spans="1:13" ht="17.5" customHeight="1">
      <c r="A37" s="27"/>
      <c r="B37" s="28"/>
      <c r="C37" s="28"/>
      <c r="D37" s="29"/>
      <c r="E37" s="28"/>
      <c r="F37" s="28"/>
      <c r="G37" s="4"/>
      <c r="H37" s="5"/>
      <c r="I37" s="5"/>
      <c r="J37" s="5"/>
      <c r="K37" s="5"/>
      <c r="L37" s="5"/>
      <c r="M37" s="5"/>
    </row>
  </sheetData>
  <phoneticPr fontId="8" type="noConversion"/>
  <pageMargins left="0.7" right="0.7" top="0.75" bottom="0.75" header="0.3" footer="0.3"/>
  <headerFooter>
    <oddFooter>&amp;C&amp;"Helvetica,Regular"&amp;12&amp;K000000&amp;P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36"/>
  <sheetViews>
    <sheetView showGridLines="0" workbookViewId="0"/>
  </sheetViews>
  <sheetFormatPr baseColWidth="10" defaultColWidth="11" defaultRowHeight="15.75" customHeight="1"/>
  <cols>
    <col min="1" max="1" width="44.625" style="30" customWidth="1"/>
    <col min="2" max="2" width="15.125" style="30" customWidth="1"/>
    <col min="3" max="3" width="17.625" style="30" customWidth="1"/>
    <col min="4" max="4" width="15.875" style="30" customWidth="1"/>
    <col min="5" max="6" width="15.125" style="30" customWidth="1"/>
    <col min="7" max="7" width="18.625" style="30" customWidth="1"/>
    <col min="8" max="10" width="15.125" style="30" customWidth="1"/>
    <col min="11" max="256" width="11" style="30" customWidth="1"/>
  </cols>
  <sheetData>
    <row r="1" spans="1:10" ht="34" customHeight="1">
      <c r="A1" s="2" t="s">
        <v>0</v>
      </c>
      <c r="B1" s="3"/>
      <c r="C1" s="31"/>
      <c r="D1" s="31"/>
      <c r="E1" s="3"/>
      <c r="F1" s="3"/>
      <c r="G1" s="3"/>
      <c r="H1" s="3"/>
      <c r="I1" s="3"/>
      <c r="J1" s="32"/>
    </row>
    <row r="2" spans="1:10" ht="18" customHeight="1">
      <c r="A2" s="6" t="s">
        <v>1</v>
      </c>
      <c r="B2" s="7"/>
      <c r="C2" s="33"/>
      <c r="D2" s="33"/>
      <c r="E2" s="7"/>
      <c r="F2" s="7"/>
      <c r="G2" s="7"/>
      <c r="H2" s="7"/>
      <c r="I2" s="7"/>
      <c r="J2" s="7"/>
    </row>
    <row r="3" spans="1:10" ht="16.5" customHeight="1">
      <c r="A3" s="34"/>
      <c r="B3" s="9"/>
      <c r="C3" s="35"/>
      <c r="D3" s="35"/>
      <c r="E3" s="8"/>
      <c r="F3" s="8"/>
      <c r="G3" s="8"/>
      <c r="H3" s="8"/>
      <c r="I3" s="8"/>
      <c r="J3" s="8"/>
    </row>
    <row r="4" spans="1:10" ht="20" customHeight="1">
      <c r="A4" s="36"/>
      <c r="B4" s="37" t="s">
        <v>24</v>
      </c>
      <c r="C4" s="38" t="s">
        <v>25</v>
      </c>
      <c r="D4" s="39" t="s">
        <v>26</v>
      </c>
      <c r="E4" s="196" t="s">
        <v>27</v>
      </c>
      <c r="F4" s="197"/>
      <c r="G4" s="197"/>
      <c r="H4" s="197"/>
      <c r="I4" s="197"/>
      <c r="J4" s="197"/>
    </row>
    <row r="5" spans="1:10" ht="20" customHeight="1">
      <c r="A5" s="13" t="s">
        <v>7</v>
      </c>
      <c r="B5" s="41"/>
      <c r="C5" s="42"/>
      <c r="D5" s="43"/>
      <c r="E5" s="44" t="s">
        <v>28</v>
      </c>
      <c r="F5" s="44" t="s">
        <v>29</v>
      </c>
      <c r="G5" s="44" t="s">
        <v>30</v>
      </c>
      <c r="H5" s="44" t="s">
        <v>31</v>
      </c>
      <c r="I5" s="44" t="s">
        <v>32</v>
      </c>
      <c r="J5" s="44" t="s">
        <v>33</v>
      </c>
    </row>
    <row r="6" spans="1:10" ht="20" customHeight="1">
      <c r="A6" s="15" t="s">
        <v>8</v>
      </c>
      <c r="B6" s="45">
        <f>SUM(C6:J6)</f>
        <v>3699</v>
      </c>
      <c r="C6" s="46"/>
      <c r="D6" s="47"/>
      <c r="E6" s="48">
        <v>671</v>
      </c>
      <c r="F6" s="48">
        <v>1532</v>
      </c>
      <c r="G6" s="48">
        <v>351</v>
      </c>
      <c r="H6" s="48">
        <v>995</v>
      </c>
      <c r="I6" s="48">
        <v>0</v>
      </c>
      <c r="J6" s="48">
        <v>150</v>
      </c>
    </row>
    <row r="7" spans="1:10" ht="20" customHeight="1">
      <c r="A7" s="15" t="s">
        <v>9</v>
      </c>
      <c r="B7" s="17">
        <f>SUM(C7:J7)</f>
        <v>317</v>
      </c>
      <c r="C7" s="46"/>
      <c r="D7" s="47"/>
      <c r="E7" s="49">
        <v>0</v>
      </c>
      <c r="F7" s="50">
        <v>55</v>
      </c>
      <c r="G7" s="49">
        <v>0</v>
      </c>
      <c r="H7" s="49">
        <v>0</v>
      </c>
      <c r="I7" s="49">
        <v>0</v>
      </c>
      <c r="J7" s="50">
        <v>262</v>
      </c>
    </row>
    <row r="8" spans="1:10" ht="20" customHeight="1">
      <c r="A8" s="19" t="s">
        <v>10</v>
      </c>
      <c r="B8" s="18">
        <f>SUM(C8:J8)</f>
        <v>241606</v>
      </c>
      <c r="C8" s="51"/>
      <c r="D8" s="47"/>
      <c r="E8" s="50">
        <v>5251</v>
      </c>
      <c r="F8" s="50">
        <v>60461</v>
      </c>
      <c r="G8" s="50">
        <v>58966</v>
      </c>
      <c r="H8" s="50">
        <v>115398</v>
      </c>
      <c r="I8" s="50">
        <v>1530</v>
      </c>
      <c r="J8" s="50"/>
    </row>
    <row r="9" spans="1:10" ht="20" customHeight="1">
      <c r="A9" s="19" t="s">
        <v>11</v>
      </c>
      <c r="B9" s="18">
        <f>SUM(C9:J9)</f>
        <v>3486</v>
      </c>
      <c r="C9" s="51"/>
      <c r="D9" s="47"/>
      <c r="E9" s="50">
        <v>1283</v>
      </c>
      <c r="F9" s="50">
        <v>1010</v>
      </c>
      <c r="G9" s="50">
        <v>256</v>
      </c>
      <c r="H9" s="50">
        <v>846</v>
      </c>
      <c r="I9" s="50">
        <v>57</v>
      </c>
      <c r="J9" s="50">
        <v>34</v>
      </c>
    </row>
    <row r="10" spans="1:10" ht="20" customHeight="1">
      <c r="A10" s="19" t="s">
        <v>12</v>
      </c>
      <c r="B10" s="18">
        <f>SUM(C10:J10)</f>
        <v>339</v>
      </c>
      <c r="C10" s="51"/>
      <c r="D10" s="47"/>
      <c r="E10" s="50">
        <v>0</v>
      </c>
      <c r="F10" s="50">
        <v>77</v>
      </c>
      <c r="G10" s="50">
        <v>0</v>
      </c>
      <c r="H10" s="50">
        <v>0</v>
      </c>
      <c r="I10" s="50">
        <v>0</v>
      </c>
      <c r="J10" s="50">
        <v>262</v>
      </c>
    </row>
    <row r="11" spans="1:10" ht="20" customHeight="1">
      <c r="A11" s="19" t="s">
        <v>34</v>
      </c>
      <c r="B11" s="52"/>
      <c r="C11" s="51"/>
      <c r="D11" s="47"/>
      <c r="E11" s="49">
        <v>0.52</v>
      </c>
      <c r="F11" s="49">
        <v>1.67</v>
      </c>
      <c r="G11" s="49">
        <v>0.43</v>
      </c>
      <c r="H11" s="49">
        <v>0.73</v>
      </c>
      <c r="I11" s="49"/>
      <c r="J11" s="49"/>
    </row>
    <row r="12" spans="1:10" ht="20" customHeight="1">
      <c r="A12" s="15" t="s">
        <v>14</v>
      </c>
      <c r="B12" s="16">
        <f>SUM(C12:J12)</f>
        <v>2083</v>
      </c>
      <c r="C12" s="46"/>
      <c r="D12" s="47"/>
      <c r="E12" s="48">
        <v>2083</v>
      </c>
      <c r="F12" s="48"/>
      <c r="G12" s="48"/>
      <c r="H12" s="48">
        <v>0</v>
      </c>
      <c r="I12" s="48"/>
      <c r="J12" s="48"/>
    </row>
    <row r="13" spans="1:10" ht="20" customHeight="1">
      <c r="A13" s="21" t="s">
        <v>15</v>
      </c>
      <c r="B13" s="14"/>
      <c r="C13" s="42"/>
      <c r="D13" s="44" t="s">
        <v>35</v>
      </c>
      <c r="E13" s="44" t="s">
        <v>31</v>
      </c>
      <c r="F13" s="53"/>
      <c r="G13" s="53"/>
      <c r="H13" s="54"/>
      <c r="I13" s="54"/>
      <c r="J13" s="54"/>
    </row>
    <row r="14" spans="1:10" ht="20" customHeight="1">
      <c r="A14" s="19" t="s">
        <v>16</v>
      </c>
      <c r="B14" s="55">
        <f>SUM(C14:J14)</f>
        <v>600000</v>
      </c>
      <c r="C14" s="51"/>
      <c r="D14" s="56">
        <v>500000</v>
      </c>
      <c r="E14" s="50">
        <v>100000</v>
      </c>
      <c r="F14" s="50"/>
      <c r="G14" s="50"/>
      <c r="H14" s="50"/>
      <c r="I14" s="50"/>
      <c r="J14" s="50"/>
    </row>
    <row r="15" spans="1:10" ht="20" customHeight="1">
      <c r="A15" s="19" t="s">
        <v>8</v>
      </c>
      <c r="B15" s="55">
        <f>SUM(C15:J15)</f>
        <v>6800</v>
      </c>
      <c r="C15" s="51"/>
      <c r="D15" s="57">
        <v>3000</v>
      </c>
      <c r="E15" s="58">
        <v>3800</v>
      </c>
      <c r="F15" s="58"/>
      <c r="G15" s="58"/>
      <c r="H15" s="49"/>
      <c r="I15" s="49"/>
      <c r="J15" s="49"/>
    </row>
    <row r="16" spans="1:10" ht="20" customHeight="1">
      <c r="A16" s="19" t="s">
        <v>17</v>
      </c>
      <c r="B16" s="55">
        <f>SUM(C16:J16)</f>
        <v>0</v>
      </c>
      <c r="C16" s="51"/>
      <c r="D16" s="59">
        <v>0</v>
      </c>
      <c r="E16" s="49">
        <v>0</v>
      </c>
      <c r="F16" s="49"/>
      <c r="G16" s="49"/>
      <c r="H16" s="49"/>
      <c r="I16" s="49"/>
      <c r="J16" s="49"/>
    </row>
    <row r="17" spans="1:10" ht="20" customHeight="1">
      <c r="A17" s="19" t="s">
        <v>18</v>
      </c>
      <c r="B17" s="55">
        <f>SUM(C17:J17)</f>
        <v>0</v>
      </c>
      <c r="C17" s="51"/>
      <c r="D17" s="60" t="s">
        <v>36</v>
      </c>
      <c r="E17" s="49">
        <v>0</v>
      </c>
      <c r="F17" s="49"/>
      <c r="G17" s="49"/>
      <c r="H17" s="49"/>
      <c r="I17" s="49"/>
      <c r="J17" s="49"/>
    </row>
    <row r="18" spans="1:10" ht="20" customHeight="1">
      <c r="A18" s="19" t="s">
        <v>9</v>
      </c>
      <c r="B18" s="55">
        <f>SUM(C18:J18)</f>
        <v>61</v>
      </c>
      <c r="C18" s="51"/>
      <c r="D18" s="59">
        <v>61</v>
      </c>
      <c r="E18" s="49"/>
      <c r="F18" s="49"/>
      <c r="G18" s="49"/>
      <c r="H18" s="49"/>
      <c r="I18" s="49"/>
      <c r="J18" s="49"/>
    </row>
    <row r="19" spans="1:10" ht="20" customHeight="1">
      <c r="A19" s="19" t="s">
        <v>19</v>
      </c>
      <c r="B19" s="55"/>
      <c r="C19" s="51"/>
      <c r="D19" s="57">
        <f>SUM(D15/D14)</f>
        <v>6.0000000000000001E-3</v>
      </c>
      <c r="E19" s="48">
        <f>SUM(E15/E14)</f>
        <v>3.7999999999999999E-2</v>
      </c>
      <c r="F19" s="48"/>
      <c r="G19" s="48"/>
      <c r="H19" s="49"/>
      <c r="I19" s="49"/>
      <c r="J19" s="49"/>
    </row>
    <row r="20" spans="1:10" ht="20" customHeight="1">
      <c r="A20" s="19" t="s">
        <v>14</v>
      </c>
      <c r="B20" s="61">
        <f>SUM(C20:J20)</f>
        <v>0</v>
      </c>
      <c r="C20" s="51"/>
      <c r="D20" s="57">
        <v>0</v>
      </c>
      <c r="E20" s="49">
        <v>0</v>
      </c>
      <c r="F20" s="49"/>
      <c r="G20" s="49"/>
      <c r="H20" s="49"/>
      <c r="I20" s="49"/>
      <c r="J20" s="49"/>
    </row>
    <row r="21" spans="1:10" ht="20" customHeight="1">
      <c r="A21" s="21" t="s">
        <v>20</v>
      </c>
      <c r="B21" s="14"/>
      <c r="C21" s="42"/>
      <c r="D21" s="53"/>
      <c r="E21" s="54"/>
      <c r="F21" s="54"/>
      <c r="G21" s="54"/>
      <c r="H21" s="54"/>
      <c r="I21" s="54"/>
      <c r="J21" s="54"/>
    </row>
    <row r="22" spans="1:10" ht="20" customHeight="1">
      <c r="A22" s="15" t="s">
        <v>16</v>
      </c>
      <c r="B22" s="18">
        <f>SUM(C22:J22)</f>
        <v>0</v>
      </c>
      <c r="C22" s="46"/>
      <c r="D22" s="62"/>
      <c r="E22" s="63"/>
      <c r="F22" s="63"/>
      <c r="G22" s="63"/>
      <c r="H22" s="63"/>
      <c r="I22" s="63"/>
      <c r="J22" s="63"/>
    </row>
    <row r="23" spans="1:10" ht="20" customHeight="1">
      <c r="A23" s="19" t="s">
        <v>8</v>
      </c>
      <c r="B23" s="16">
        <f>SUM(C23:J23)</f>
        <v>0</v>
      </c>
      <c r="C23" s="51"/>
      <c r="D23" s="62"/>
      <c r="E23" s="63"/>
      <c r="F23" s="63"/>
      <c r="G23" s="63"/>
      <c r="H23" s="63"/>
      <c r="I23" s="63"/>
      <c r="J23" s="63"/>
    </row>
    <row r="24" spans="1:10" ht="20" customHeight="1">
      <c r="A24" s="19" t="s">
        <v>17</v>
      </c>
      <c r="B24" s="16">
        <f>SUM(C24:J24)</f>
        <v>0</v>
      </c>
      <c r="C24" s="51"/>
      <c r="D24" s="62"/>
      <c r="E24" s="63"/>
      <c r="F24" s="63"/>
      <c r="G24" s="63"/>
      <c r="H24" s="63"/>
      <c r="I24" s="63"/>
      <c r="J24" s="63"/>
    </row>
    <row r="25" spans="1:10" ht="20" customHeight="1">
      <c r="A25" s="19" t="s">
        <v>18</v>
      </c>
      <c r="B25" s="18">
        <f>SUM(C25:J25)</f>
        <v>0</v>
      </c>
      <c r="C25" s="51"/>
      <c r="D25" s="62"/>
      <c r="E25" s="63"/>
      <c r="F25" s="63"/>
      <c r="G25" s="63"/>
      <c r="H25" s="63"/>
      <c r="I25" s="63"/>
      <c r="J25" s="63"/>
    </row>
    <row r="26" spans="1:10" ht="20" customHeight="1">
      <c r="A26" s="19" t="s">
        <v>21</v>
      </c>
      <c r="B26" s="52"/>
      <c r="C26" s="51"/>
      <c r="D26" s="62"/>
      <c r="E26" s="63"/>
      <c r="F26" s="63"/>
      <c r="G26" s="63"/>
      <c r="H26" s="63"/>
      <c r="I26" s="63"/>
      <c r="J26" s="63"/>
    </row>
    <row r="27" spans="1:10" ht="20" customHeight="1">
      <c r="A27" s="19" t="s">
        <v>11</v>
      </c>
      <c r="B27" s="18">
        <f>SUM(C27:J27)</f>
        <v>0</v>
      </c>
      <c r="C27" s="51"/>
      <c r="D27" s="62"/>
      <c r="E27" s="63"/>
      <c r="F27" s="63"/>
      <c r="G27" s="63"/>
      <c r="H27" s="63"/>
      <c r="I27" s="63"/>
      <c r="J27" s="63"/>
    </row>
    <row r="28" spans="1:10" ht="20" customHeight="1">
      <c r="A28" s="19" t="s">
        <v>22</v>
      </c>
      <c r="B28" s="18">
        <f>SUM(C28:J28)</f>
        <v>0</v>
      </c>
      <c r="C28" s="51"/>
      <c r="D28" s="62"/>
      <c r="E28" s="63"/>
      <c r="F28" s="63"/>
      <c r="G28" s="63"/>
      <c r="H28" s="63"/>
      <c r="I28" s="63"/>
      <c r="J28" s="63"/>
    </row>
    <row r="29" spans="1:10" ht="20" customHeight="1">
      <c r="A29" s="19" t="s">
        <v>14</v>
      </c>
      <c r="B29" s="16">
        <f>SUM(C29:J29)</f>
        <v>0</v>
      </c>
      <c r="C29" s="51"/>
      <c r="D29" s="62"/>
      <c r="E29" s="63"/>
      <c r="F29" s="63"/>
      <c r="G29" s="63"/>
      <c r="H29" s="63"/>
      <c r="I29" s="63"/>
      <c r="J29" s="63"/>
    </row>
    <row r="30" spans="1:10" ht="20" customHeight="1">
      <c r="A30" s="24" t="s">
        <v>23</v>
      </c>
      <c r="B30" s="25"/>
      <c r="C30" s="64"/>
      <c r="D30" s="43"/>
      <c r="E30" s="65"/>
      <c r="F30" s="65"/>
      <c r="G30" s="65"/>
      <c r="H30" s="65"/>
      <c r="I30" s="65"/>
      <c r="J30" s="65"/>
    </row>
    <row r="31" spans="1:10" ht="20" customHeight="1">
      <c r="A31" s="19" t="s">
        <v>16</v>
      </c>
      <c r="B31" s="55">
        <f>SUM(C31:J31)</f>
        <v>0</v>
      </c>
      <c r="C31" s="51"/>
      <c r="D31" s="47"/>
      <c r="E31" s="49"/>
      <c r="F31" s="49"/>
      <c r="G31" s="49"/>
      <c r="H31" s="49"/>
      <c r="I31" s="49"/>
      <c r="J31" s="49"/>
    </row>
    <row r="32" spans="1:10" ht="20" customHeight="1">
      <c r="A32" s="19" t="s">
        <v>8</v>
      </c>
      <c r="B32" s="61">
        <f>SUM(C32:J32)</f>
        <v>0</v>
      </c>
      <c r="C32" s="51"/>
      <c r="D32" s="47"/>
      <c r="E32" s="49"/>
      <c r="F32" s="49"/>
      <c r="G32" s="49"/>
      <c r="H32" s="49"/>
      <c r="I32" s="49"/>
      <c r="J32" s="49"/>
    </row>
    <row r="33" spans="1:10" ht="20" customHeight="1">
      <c r="A33" s="19" t="s">
        <v>19</v>
      </c>
      <c r="B33" s="55"/>
      <c r="C33" s="51"/>
      <c r="D33" s="47"/>
      <c r="E33" s="49"/>
      <c r="F33" s="49"/>
      <c r="G33" s="49"/>
      <c r="H33" s="49"/>
      <c r="I33" s="49"/>
      <c r="J33" s="49"/>
    </row>
    <row r="34" spans="1:10" ht="20" customHeight="1">
      <c r="A34" s="19" t="s">
        <v>11</v>
      </c>
      <c r="B34" s="55">
        <f>SUM(C34:J34)</f>
        <v>0</v>
      </c>
      <c r="C34" s="51"/>
      <c r="D34" s="47"/>
      <c r="E34" s="49"/>
      <c r="F34" s="49"/>
      <c r="G34" s="49"/>
      <c r="H34" s="49"/>
      <c r="I34" s="49"/>
      <c r="J34" s="49"/>
    </row>
    <row r="35" spans="1:10" ht="20" customHeight="1">
      <c r="A35" s="19" t="s">
        <v>14</v>
      </c>
      <c r="B35" s="66">
        <f>SUM(C35:J35)</f>
        <v>0</v>
      </c>
      <c r="C35" s="51"/>
      <c r="D35" s="47"/>
      <c r="E35" s="49"/>
      <c r="F35" s="49"/>
      <c r="G35" s="49"/>
      <c r="H35" s="49"/>
      <c r="I35" s="49"/>
      <c r="J35" s="49"/>
    </row>
    <row r="36" spans="1:10" ht="22" customHeight="1">
      <c r="A36" s="27"/>
      <c r="B36" s="67"/>
      <c r="C36" s="68"/>
      <c r="D36" s="68"/>
      <c r="E36" s="69"/>
      <c r="F36" s="69"/>
      <c r="G36" s="69"/>
      <c r="H36" s="69"/>
      <c r="I36" s="69"/>
      <c r="J36" s="70"/>
    </row>
  </sheetData>
  <mergeCells count="1">
    <mergeCell ref="E4:J4"/>
  </mergeCells>
  <phoneticPr fontId="8" type="noConversion"/>
  <pageMargins left="0.5" right="0.5" top="0.5" bottom="0.5" header="0.5" footer="0.5"/>
  <headerFooter>
    <oddFooter>&amp;C&amp;"Helvetica,Regular"&amp;12&amp;K000000&amp;P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36"/>
  <sheetViews>
    <sheetView showGridLines="0" workbookViewId="0"/>
  </sheetViews>
  <sheetFormatPr baseColWidth="10" defaultColWidth="11" defaultRowHeight="15.75" customHeight="1"/>
  <cols>
    <col min="1" max="1" width="44.625" style="71" customWidth="1"/>
    <col min="2" max="2" width="15.125" style="71" customWidth="1"/>
    <col min="3" max="4" width="19.125" style="71" customWidth="1"/>
    <col min="5" max="7" width="24.625" style="71" customWidth="1"/>
    <col min="8" max="9" width="19.125" style="71" customWidth="1"/>
    <col min="10" max="13" width="20.625" style="71" customWidth="1"/>
    <col min="14" max="14" width="24.625" style="71" customWidth="1"/>
    <col min="15" max="15" width="25.125" style="71" customWidth="1"/>
    <col min="16" max="16" width="20.625" style="71" customWidth="1"/>
    <col min="17" max="17" width="18" style="71" customWidth="1"/>
    <col min="18" max="18" width="19.625" style="71" customWidth="1"/>
    <col min="19" max="19" width="23.625" style="71" customWidth="1"/>
    <col min="20" max="20" width="20.625" style="71" customWidth="1"/>
    <col min="21" max="22" width="18.125" style="71" customWidth="1"/>
    <col min="23" max="24" width="24.625" style="71" customWidth="1"/>
    <col min="25" max="26" width="18.125" style="71" customWidth="1"/>
    <col min="27" max="27" width="16" style="71" customWidth="1"/>
    <col min="28" max="28" width="13.625" style="71" customWidth="1"/>
    <col min="29" max="256" width="11" style="71" customWidth="1"/>
  </cols>
  <sheetData>
    <row r="1" spans="1:29" ht="34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3"/>
    </row>
    <row r="2" spans="1:29" ht="18" customHeight="1">
      <c r="A2" s="6" t="s">
        <v>1</v>
      </c>
      <c r="B2" s="74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4"/>
      <c r="R2" s="74"/>
      <c r="S2" s="74"/>
      <c r="T2" s="74"/>
      <c r="U2" s="74"/>
      <c r="V2" s="74"/>
      <c r="W2" s="74"/>
      <c r="X2" s="74"/>
      <c r="Y2" s="74"/>
      <c r="Z2" s="74"/>
      <c r="AA2" s="7"/>
      <c r="AB2" s="7"/>
      <c r="AC2" s="7"/>
    </row>
    <row r="3" spans="1:29" ht="16.5" customHeight="1">
      <c r="A3" s="34"/>
      <c r="B3" s="7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76"/>
      <c r="R3" s="76"/>
      <c r="S3" s="76"/>
      <c r="T3" s="76"/>
      <c r="U3" s="76"/>
      <c r="V3" s="76"/>
      <c r="W3" s="76"/>
      <c r="X3" s="76"/>
      <c r="Y3" s="76"/>
      <c r="Z3" s="76"/>
      <c r="AA3" s="8"/>
      <c r="AB3" s="8"/>
      <c r="AC3" s="8"/>
    </row>
    <row r="4" spans="1:29" ht="22" customHeight="1">
      <c r="A4" s="36"/>
      <c r="B4" s="77" t="s">
        <v>3</v>
      </c>
      <c r="C4" s="198" t="s">
        <v>37</v>
      </c>
      <c r="D4" s="199"/>
      <c r="E4" s="199"/>
      <c r="F4" s="199"/>
      <c r="G4" s="199"/>
      <c r="H4" s="199"/>
      <c r="I4" s="200"/>
      <c r="J4" s="201" t="s">
        <v>38</v>
      </c>
      <c r="K4" s="199"/>
      <c r="L4" s="199"/>
      <c r="M4" s="199"/>
      <c r="N4" s="199"/>
      <c r="O4" s="199"/>
      <c r="P4" s="199"/>
      <c r="Q4" s="202"/>
      <c r="R4" s="202"/>
      <c r="S4" s="203"/>
      <c r="T4" s="204" t="s">
        <v>39</v>
      </c>
      <c r="U4" s="205"/>
      <c r="V4" s="205"/>
      <c r="W4" s="205"/>
      <c r="X4" s="205"/>
      <c r="Y4" s="205"/>
      <c r="Z4" s="205"/>
      <c r="AA4" s="197"/>
      <c r="AB4" s="197"/>
      <c r="AC4" s="197"/>
    </row>
    <row r="5" spans="1:29" ht="22" customHeight="1">
      <c r="A5" s="13" t="s">
        <v>7</v>
      </c>
      <c r="B5" s="14"/>
      <c r="C5" s="78" t="s">
        <v>28</v>
      </c>
      <c r="D5" s="44" t="s">
        <v>40</v>
      </c>
      <c r="E5" s="79" t="s">
        <v>41</v>
      </c>
      <c r="F5" s="44" t="s">
        <v>42</v>
      </c>
      <c r="G5" s="44" t="s">
        <v>30</v>
      </c>
      <c r="H5" s="44" t="s">
        <v>33</v>
      </c>
      <c r="I5" s="44" t="s">
        <v>32</v>
      </c>
      <c r="J5" s="44" t="s">
        <v>43</v>
      </c>
      <c r="K5" s="44" t="s">
        <v>28</v>
      </c>
      <c r="L5" s="44" t="s">
        <v>44</v>
      </c>
      <c r="M5" s="44" t="s">
        <v>45</v>
      </c>
      <c r="N5" s="79" t="s">
        <v>41</v>
      </c>
      <c r="O5" s="44" t="s">
        <v>42</v>
      </c>
      <c r="P5" s="44" t="s">
        <v>46</v>
      </c>
      <c r="Q5" s="44" t="s">
        <v>33</v>
      </c>
      <c r="R5" s="44" t="s">
        <v>32</v>
      </c>
      <c r="S5" s="44" t="s">
        <v>47</v>
      </c>
      <c r="T5" s="44" t="s">
        <v>43</v>
      </c>
      <c r="U5" s="44" t="s">
        <v>28</v>
      </c>
      <c r="V5" s="44" t="s">
        <v>45</v>
      </c>
      <c r="W5" s="79" t="s">
        <v>41</v>
      </c>
      <c r="X5" s="44" t="s">
        <v>42</v>
      </c>
      <c r="Y5" s="44" t="s">
        <v>46</v>
      </c>
      <c r="Z5" s="44" t="s">
        <v>48</v>
      </c>
      <c r="AA5" s="44" t="s">
        <v>33</v>
      </c>
      <c r="AB5" s="44" t="s">
        <v>32</v>
      </c>
      <c r="AC5" s="44" t="s">
        <v>47</v>
      </c>
    </row>
    <row r="6" spans="1:29" ht="22" customHeight="1">
      <c r="A6" s="15" t="s">
        <v>8</v>
      </c>
      <c r="B6" s="80">
        <f>SUM(C6:AC6)</f>
        <v>48015.5</v>
      </c>
      <c r="C6" s="81">
        <v>671</v>
      </c>
      <c r="D6" s="48">
        <v>1091</v>
      </c>
      <c r="E6" s="48">
        <v>3717</v>
      </c>
      <c r="F6" s="48">
        <v>599</v>
      </c>
      <c r="G6" s="48">
        <v>1057</v>
      </c>
      <c r="H6" s="48">
        <v>150</v>
      </c>
      <c r="I6" s="48">
        <v>1250</v>
      </c>
      <c r="J6" s="82">
        <v>2500</v>
      </c>
      <c r="K6" s="48">
        <v>671</v>
      </c>
      <c r="L6" s="48">
        <v>949</v>
      </c>
      <c r="M6" s="48">
        <v>5026</v>
      </c>
      <c r="N6" s="48">
        <v>2880</v>
      </c>
      <c r="O6" s="48">
        <v>1132</v>
      </c>
      <c r="P6" s="48">
        <v>2400</v>
      </c>
      <c r="Q6" s="83">
        <v>150</v>
      </c>
      <c r="R6" s="83">
        <v>1250</v>
      </c>
      <c r="S6" s="83">
        <v>812.5</v>
      </c>
      <c r="T6" s="57">
        <v>2500</v>
      </c>
      <c r="U6" s="83">
        <v>671</v>
      </c>
      <c r="V6" s="83">
        <v>5899</v>
      </c>
      <c r="W6" s="83">
        <v>4404</v>
      </c>
      <c r="X6" s="83">
        <v>1477</v>
      </c>
      <c r="Y6" s="83">
        <v>2400</v>
      </c>
      <c r="Z6" s="84">
        <v>1334</v>
      </c>
      <c r="AA6" s="48">
        <v>150</v>
      </c>
      <c r="AB6" s="85">
        <v>1250</v>
      </c>
      <c r="AC6" s="48">
        <v>1625</v>
      </c>
    </row>
    <row r="7" spans="1:29" ht="22" customHeight="1">
      <c r="A7" s="15" t="s">
        <v>9</v>
      </c>
      <c r="B7" s="86">
        <f>SUM(C7:AC7)</f>
        <v>1778</v>
      </c>
      <c r="C7" s="87">
        <v>0</v>
      </c>
      <c r="D7" s="49">
        <v>0</v>
      </c>
      <c r="E7" s="49">
        <v>73</v>
      </c>
      <c r="F7" s="49">
        <v>0</v>
      </c>
      <c r="G7" s="49">
        <v>0</v>
      </c>
      <c r="H7" s="50">
        <v>391</v>
      </c>
      <c r="I7" s="49">
        <v>0</v>
      </c>
      <c r="J7" s="82">
        <v>0</v>
      </c>
      <c r="K7" s="49">
        <v>0</v>
      </c>
      <c r="L7" s="49">
        <v>0</v>
      </c>
      <c r="M7" s="49">
        <v>0</v>
      </c>
      <c r="N7" s="50">
        <v>41</v>
      </c>
      <c r="O7" s="49">
        <v>0</v>
      </c>
      <c r="P7" s="49">
        <v>0</v>
      </c>
      <c r="Q7" s="88">
        <v>370</v>
      </c>
      <c r="R7" s="89">
        <v>0</v>
      </c>
      <c r="S7" s="90">
        <v>50</v>
      </c>
      <c r="T7" s="57">
        <v>0</v>
      </c>
      <c r="U7" s="89">
        <v>0</v>
      </c>
      <c r="V7" s="89">
        <v>0</v>
      </c>
      <c r="W7" s="88">
        <v>29</v>
      </c>
      <c r="X7" s="89">
        <v>0</v>
      </c>
      <c r="Y7" s="89">
        <v>0</v>
      </c>
      <c r="Z7" s="89">
        <v>0</v>
      </c>
      <c r="AA7" s="50">
        <v>452</v>
      </c>
      <c r="AB7" s="49">
        <v>0</v>
      </c>
      <c r="AC7" s="50">
        <v>372</v>
      </c>
    </row>
    <row r="8" spans="1:29" ht="22" customHeight="1">
      <c r="A8" s="19" t="s">
        <v>10</v>
      </c>
      <c r="B8" s="86">
        <f>SUM(C8:AC8)</f>
        <v>4633902</v>
      </c>
      <c r="C8" s="91">
        <v>2768</v>
      </c>
      <c r="D8" s="50">
        <v>61536</v>
      </c>
      <c r="E8" s="50">
        <v>305870</v>
      </c>
      <c r="F8" s="50">
        <v>46485</v>
      </c>
      <c r="G8" s="50">
        <v>229672</v>
      </c>
      <c r="H8" s="50">
        <v>0</v>
      </c>
      <c r="I8" s="50">
        <v>866</v>
      </c>
      <c r="J8" s="50">
        <v>893837</v>
      </c>
      <c r="K8" s="50">
        <v>2848</v>
      </c>
      <c r="L8" s="50">
        <v>70824</v>
      </c>
      <c r="M8" s="50">
        <v>329297</v>
      </c>
      <c r="N8" s="50">
        <v>200265</v>
      </c>
      <c r="O8" s="50">
        <v>56696</v>
      </c>
      <c r="P8" s="92">
        <v>447545</v>
      </c>
      <c r="Q8" s="88">
        <v>0</v>
      </c>
      <c r="R8" s="88">
        <v>3649</v>
      </c>
      <c r="S8" s="88">
        <v>0</v>
      </c>
      <c r="T8" s="88">
        <v>818160</v>
      </c>
      <c r="U8" s="88">
        <v>3007</v>
      </c>
      <c r="V8" s="88">
        <v>281893</v>
      </c>
      <c r="W8" s="88">
        <v>227265</v>
      </c>
      <c r="X8" s="88">
        <v>54450</v>
      </c>
      <c r="Y8" s="88">
        <v>452897</v>
      </c>
      <c r="Z8" s="88">
        <v>140484</v>
      </c>
      <c r="AA8" s="50"/>
      <c r="AB8" s="50">
        <v>3588</v>
      </c>
      <c r="AC8" s="50">
        <v>0</v>
      </c>
    </row>
    <row r="9" spans="1:29" ht="22" customHeight="1">
      <c r="A9" s="19" t="s">
        <v>11</v>
      </c>
      <c r="B9" s="86">
        <f>SUM(C9:AC9)</f>
        <v>18893</v>
      </c>
      <c r="C9" s="91">
        <v>687</v>
      </c>
      <c r="D9" s="50">
        <v>448</v>
      </c>
      <c r="E9" s="50">
        <v>1689</v>
      </c>
      <c r="F9" s="50">
        <v>198</v>
      </c>
      <c r="G9" s="50">
        <v>683</v>
      </c>
      <c r="H9" s="50">
        <v>15</v>
      </c>
      <c r="I9" s="50">
        <v>181</v>
      </c>
      <c r="J9" s="50">
        <v>490</v>
      </c>
      <c r="K9" s="50">
        <v>710</v>
      </c>
      <c r="L9" s="50">
        <v>293</v>
      </c>
      <c r="M9" s="50">
        <v>2106</v>
      </c>
      <c r="N9" s="50">
        <v>1457</v>
      </c>
      <c r="O9" s="50">
        <v>303</v>
      </c>
      <c r="P9" s="50">
        <v>515</v>
      </c>
      <c r="Q9" s="88">
        <v>8</v>
      </c>
      <c r="R9" s="88">
        <v>413</v>
      </c>
      <c r="S9" s="93" t="s">
        <v>36</v>
      </c>
      <c r="T9" s="88">
        <v>311</v>
      </c>
      <c r="U9" s="88">
        <v>726</v>
      </c>
      <c r="V9" s="88">
        <v>2212</v>
      </c>
      <c r="W9" s="88">
        <v>1831</v>
      </c>
      <c r="X9" s="88">
        <v>374</v>
      </c>
      <c r="Y9" s="88">
        <v>418</v>
      </c>
      <c r="Z9" s="88">
        <v>2311</v>
      </c>
      <c r="AA9" s="50">
        <v>15</v>
      </c>
      <c r="AB9" s="50">
        <v>478</v>
      </c>
      <c r="AC9" s="50">
        <v>21</v>
      </c>
    </row>
    <row r="10" spans="1:29" ht="22" customHeight="1">
      <c r="A10" s="19" t="s">
        <v>12</v>
      </c>
      <c r="B10" s="86">
        <f>SUM(C10:AC10)</f>
        <v>1664</v>
      </c>
      <c r="C10" s="91">
        <v>0</v>
      </c>
      <c r="D10" s="50">
        <v>0</v>
      </c>
      <c r="E10" s="50">
        <v>0</v>
      </c>
      <c r="F10" s="50">
        <v>0</v>
      </c>
      <c r="G10" s="50">
        <v>0</v>
      </c>
      <c r="H10" s="50">
        <v>391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58</v>
      </c>
      <c r="O10" s="50">
        <v>0</v>
      </c>
      <c r="P10" s="50">
        <v>0</v>
      </c>
      <c r="Q10" s="88">
        <v>370</v>
      </c>
      <c r="R10" s="88">
        <v>0</v>
      </c>
      <c r="S10" s="88">
        <v>48</v>
      </c>
      <c r="T10" s="88">
        <v>0</v>
      </c>
      <c r="U10" s="88">
        <v>0</v>
      </c>
      <c r="V10" s="88">
        <v>0</v>
      </c>
      <c r="W10" s="88">
        <v>35</v>
      </c>
      <c r="X10" s="88">
        <v>0</v>
      </c>
      <c r="Y10" s="88">
        <v>0</v>
      </c>
      <c r="Z10" s="88">
        <v>0</v>
      </c>
      <c r="AA10" s="50">
        <v>452</v>
      </c>
      <c r="AB10" s="50"/>
      <c r="AC10" s="50">
        <v>310</v>
      </c>
    </row>
    <row r="11" spans="1:29" ht="22" customHeight="1">
      <c r="A11" s="19" t="s">
        <v>34</v>
      </c>
      <c r="B11" s="94">
        <f>SUM(B9/B8)</f>
        <v>4.0771254981223169E-3</v>
      </c>
      <c r="C11" s="87">
        <v>0.98</v>
      </c>
      <c r="D11" s="49">
        <v>0.73</v>
      </c>
      <c r="E11" s="49">
        <v>0.55000000000000004</v>
      </c>
      <c r="F11" s="49">
        <v>0.43</v>
      </c>
      <c r="G11" s="49">
        <v>0.3</v>
      </c>
      <c r="H11" s="49"/>
      <c r="I11" s="49">
        <f>SUM(I9/I8)</f>
        <v>0.20900692840646651</v>
      </c>
      <c r="J11" s="49">
        <v>0.05</v>
      </c>
      <c r="K11" s="49">
        <v>0.95</v>
      </c>
      <c r="L11" s="49">
        <v>0.41</v>
      </c>
      <c r="M11" s="49">
        <v>0.64</v>
      </c>
      <c r="N11" s="49">
        <v>0.73</v>
      </c>
      <c r="O11" s="49">
        <v>0.53</v>
      </c>
      <c r="P11" s="49">
        <v>0.12</v>
      </c>
      <c r="Q11" s="89"/>
      <c r="R11" s="89">
        <f>SUM(R9/R8)</f>
        <v>0.11318169361468895</v>
      </c>
      <c r="S11" s="89">
        <v>0</v>
      </c>
      <c r="T11" s="89">
        <v>0.04</v>
      </c>
      <c r="U11" s="89">
        <v>0.92</v>
      </c>
      <c r="V11" s="89">
        <v>0.78</v>
      </c>
      <c r="W11" s="89">
        <v>0.81</v>
      </c>
      <c r="X11" s="89">
        <v>0.69</v>
      </c>
      <c r="Y11" s="89">
        <v>0.09</v>
      </c>
      <c r="Z11" s="89">
        <v>1.65</v>
      </c>
      <c r="AA11" s="49"/>
      <c r="AB11" s="49">
        <v>0.42</v>
      </c>
      <c r="AC11" s="49">
        <v>0</v>
      </c>
    </row>
    <row r="12" spans="1:29" ht="22" customHeight="1">
      <c r="A12" s="15" t="s">
        <v>14</v>
      </c>
      <c r="B12" s="80">
        <f>SUM(C12:AC12)</f>
        <v>6249</v>
      </c>
      <c r="C12" s="81">
        <v>2083</v>
      </c>
      <c r="D12" s="48"/>
      <c r="E12" s="48"/>
      <c r="F12" s="48"/>
      <c r="G12" s="48"/>
      <c r="H12" s="48"/>
      <c r="I12" s="48"/>
      <c r="J12" s="95"/>
      <c r="K12" s="48">
        <v>2083</v>
      </c>
      <c r="L12" s="48">
        <v>0</v>
      </c>
      <c r="M12" s="48"/>
      <c r="N12" s="48"/>
      <c r="O12" s="48"/>
      <c r="P12" s="48"/>
      <c r="Q12" s="83"/>
      <c r="R12" s="83"/>
      <c r="S12" s="83">
        <v>0</v>
      </c>
      <c r="T12" s="89"/>
      <c r="U12" s="83">
        <v>2083</v>
      </c>
      <c r="V12" s="83"/>
      <c r="W12" s="83"/>
      <c r="X12" s="83"/>
      <c r="Y12" s="83"/>
      <c r="Z12" s="83"/>
      <c r="AA12" s="48"/>
      <c r="AB12" s="48"/>
      <c r="AC12" s="48">
        <v>0</v>
      </c>
    </row>
    <row r="13" spans="1:29" ht="22" customHeight="1">
      <c r="A13" s="21" t="s">
        <v>15</v>
      </c>
      <c r="B13" s="14"/>
      <c r="C13" s="78" t="s">
        <v>35</v>
      </c>
      <c r="D13" s="53"/>
      <c r="E13" s="53"/>
      <c r="F13" s="53"/>
      <c r="G13" s="53"/>
      <c r="H13" s="53"/>
      <c r="I13" s="53"/>
      <c r="J13" s="44" t="s">
        <v>35</v>
      </c>
      <c r="K13" s="96"/>
      <c r="L13" s="96"/>
      <c r="M13" s="96"/>
      <c r="N13" s="96"/>
      <c r="O13" s="96"/>
      <c r="P13" s="96"/>
      <c r="Q13" s="96"/>
      <c r="R13" s="96"/>
      <c r="S13" s="96"/>
      <c r="T13" s="44" t="s">
        <v>49</v>
      </c>
      <c r="U13" s="44" t="s">
        <v>35</v>
      </c>
      <c r="V13" s="97"/>
      <c r="W13" s="97"/>
      <c r="X13" s="97"/>
      <c r="Y13" s="97"/>
      <c r="Z13" s="98"/>
      <c r="AA13" s="98"/>
      <c r="AB13" s="98"/>
      <c r="AC13" s="98"/>
    </row>
    <row r="14" spans="1:29" ht="22" customHeight="1">
      <c r="A14" s="19" t="s">
        <v>16</v>
      </c>
      <c r="B14" s="86">
        <f>SUM(C14:AC14)</f>
        <v>630000</v>
      </c>
      <c r="C14" s="91"/>
      <c r="D14" s="50"/>
      <c r="E14" s="50"/>
      <c r="F14" s="50"/>
      <c r="G14" s="50"/>
      <c r="H14" s="50"/>
      <c r="I14" s="50"/>
      <c r="J14" s="49"/>
      <c r="K14" s="49"/>
      <c r="L14" s="49"/>
      <c r="M14" s="49"/>
      <c r="N14" s="49"/>
      <c r="O14" s="49"/>
      <c r="P14" s="49"/>
      <c r="Q14" s="89"/>
      <c r="R14" s="89"/>
      <c r="S14" s="89"/>
      <c r="T14" s="88">
        <v>630000</v>
      </c>
      <c r="U14" s="89"/>
      <c r="V14" s="89"/>
      <c r="W14" s="89"/>
      <c r="X14" s="89"/>
      <c r="Y14" s="89"/>
      <c r="Z14" s="88"/>
      <c r="AA14" s="50"/>
      <c r="AB14" s="50"/>
      <c r="AC14" s="50"/>
    </row>
    <row r="15" spans="1:29" ht="22" customHeight="1">
      <c r="A15" s="19" t="s">
        <v>8</v>
      </c>
      <c r="B15" s="80">
        <f>SUM(C15:AC15)</f>
        <v>14905</v>
      </c>
      <c r="C15" s="87"/>
      <c r="D15" s="49"/>
      <c r="E15" s="49"/>
      <c r="F15" s="49"/>
      <c r="G15" s="49"/>
      <c r="H15" s="49"/>
      <c r="I15" s="49"/>
      <c r="J15" s="49"/>
      <c r="K15" s="48"/>
      <c r="L15" s="48"/>
      <c r="M15" s="48"/>
      <c r="N15" s="48"/>
      <c r="O15" s="48"/>
      <c r="P15" s="48"/>
      <c r="Q15" s="83"/>
      <c r="R15" s="83"/>
      <c r="S15" s="83"/>
      <c r="T15" s="83">
        <v>14905</v>
      </c>
      <c r="U15" s="83"/>
      <c r="V15" s="83"/>
      <c r="W15" s="83"/>
      <c r="X15" s="83"/>
      <c r="Y15" s="83"/>
      <c r="Z15" s="83"/>
      <c r="AA15" s="48"/>
      <c r="AB15" s="48"/>
      <c r="AC15" s="48"/>
    </row>
    <row r="16" spans="1:29" ht="22" customHeight="1">
      <c r="A16" s="19" t="s">
        <v>17</v>
      </c>
      <c r="B16" s="80">
        <f>SUM(C16:AC16)</f>
        <v>6000</v>
      </c>
      <c r="C16" s="87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89"/>
      <c r="R16" s="89"/>
      <c r="S16" s="89"/>
      <c r="T16" s="83">
        <v>6000</v>
      </c>
      <c r="U16" s="89"/>
      <c r="V16" s="89"/>
      <c r="W16" s="89"/>
      <c r="X16" s="89"/>
      <c r="Y16" s="89"/>
      <c r="Z16" s="83"/>
      <c r="AA16" s="48"/>
      <c r="AB16" s="48"/>
      <c r="AC16" s="48"/>
    </row>
    <row r="17" spans="1:29" ht="22" customHeight="1">
      <c r="A17" s="19" t="s">
        <v>18</v>
      </c>
      <c r="B17" s="99">
        <f>SUM(C17:AC17)</f>
        <v>7</v>
      </c>
      <c r="C17" s="87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89"/>
      <c r="R17" s="89"/>
      <c r="S17" s="89"/>
      <c r="T17" s="59">
        <v>7</v>
      </c>
      <c r="U17" s="89"/>
      <c r="V17" s="89"/>
      <c r="W17" s="89"/>
      <c r="X17" s="89"/>
      <c r="Y17" s="89"/>
      <c r="Z17" s="59"/>
      <c r="AA17" s="100"/>
      <c r="AB17" s="100"/>
      <c r="AC17" s="100"/>
    </row>
    <row r="18" spans="1:29" ht="22" customHeight="1">
      <c r="A18" s="19" t="s">
        <v>9</v>
      </c>
      <c r="B18" s="86">
        <f>SUM(C18:AC18)</f>
        <v>228</v>
      </c>
      <c r="C18" s="91">
        <v>100</v>
      </c>
      <c r="D18" s="50"/>
      <c r="E18" s="50"/>
      <c r="F18" s="50"/>
      <c r="G18" s="50"/>
      <c r="H18" s="50"/>
      <c r="I18" s="50"/>
      <c r="J18" s="50">
        <v>109</v>
      </c>
      <c r="K18" s="49"/>
      <c r="L18" s="49"/>
      <c r="M18" s="49"/>
      <c r="N18" s="49"/>
      <c r="O18" s="49"/>
      <c r="P18" s="49"/>
      <c r="Q18" s="89"/>
      <c r="R18" s="89"/>
      <c r="S18" s="89"/>
      <c r="T18" s="59"/>
      <c r="U18" s="101">
        <v>19</v>
      </c>
      <c r="V18" s="101"/>
      <c r="W18" s="101"/>
      <c r="X18" s="101"/>
      <c r="Y18" s="101"/>
      <c r="Z18" s="59"/>
      <c r="AA18" s="100"/>
      <c r="AB18" s="100"/>
      <c r="AC18" s="100"/>
    </row>
    <row r="19" spans="1:29" ht="22" customHeight="1">
      <c r="A19" s="19" t="s">
        <v>19</v>
      </c>
      <c r="B19" s="80">
        <f>SUM(B15/B14)</f>
        <v>2.365873015873016E-2</v>
      </c>
      <c r="C19" s="87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89"/>
      <c r="R19" s="89"/>
      <c r="S19" s="89"/>
      <c r="T19" s="83">
        <f>SUM(T15-T16)/T14</f>
        <v>1.4134920634920636E-2</v>
      </c>
      <c r="U19" s="83"/>
      <c r="V19" s="83"/>
      <c r="W19" s="83"/>
      <c r="X19" s="83"/>
      <c r="Y19" s="83"/>
      <c r="Z19" s="83"/>
      <c r="AA19" s="48"/>
      <c r="AB19" s="48"/>
      <c r="AC19" s="48"/>
    </row>
    <row r="20" spans="1:29" ht="22" customHeight="1">
      <c r="A20" s="19" t="s">
        <v>14</v>
      </c>
      <c r="B20" s="80">
        <f>SUM(C20:AC20)</f>
        <v>4800</v>
      </c>
      <c r="C20" s="87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89"/>
      <c r="R20" s="89"/>
      <c r="S20" s="89"/>
      <c r="T20" s="83">
        <v>4800</v>
      </c>
      <c r="U20" s="83"/>
      <c r="V20" s="83"/>
      <c r="W20" s="83"/>
      <c r="X20" s="83"/>
      <c r="Y20" s="83"/>
      <c r="Z20" s="83"/>
      <c r="AA20" s="48"/>
      <c r="AB20" s="48"/>
      <c r="AC20" s="48"/>
    </row>
    <row r="21" spans="1:29" ht="22" customHeight="1">
      <c r="A21" s="21" t="s">
        <v>20</v>
      </c>
      <c r="B21" s="14"/>
      <c r="C21" s="78" t="s">
        <v>50</v>
      </c>
      <c r="D21" s="53"/>
      <c r="E21" s="53"/>
      <c r="F21" s="53"/>
      <c r="G21" s="53"/>
      <c r="H21" s="53"/>
      <c r="I21" s="53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</row>
    <row r="22" spans="1:29" ht="22" customHeight="1">
      <c r="A22" s="15" t="s">
        <v>16</v>
      </c>
      <c r="B22" s="86">
        <f t="shared" ref="B22:B27" si="0">SUM(C22:AC22)</f>
        <v>23327</v>
      </c>
      <c r="C22" s="103">
        <v>23327</v>
      </c>
      <c r="D22" s="104"/>
      <c r="E22" s="104"/>
      <c r="F22" s="104"/>
      <c r="G22" s="104"/>
      <c r="H22" s="104"/>
      <c r="I22" s="104"/>
      <c r="J22" s="82"/>
      <c r="K22" s="82"/>
      <c r="L22" s="82"/>
      <c r="M22" s="82"/>
      <c r="N22" s="82"/>
      <c r="O22" s="82"/>
      <c r="P22" s="82"/>
      <c r="Q22" s="57"/>
      <c r="R22" s="57"/>
      <c r="S22" s="57"/>
      <c r="T22" s="105"/>
      <c r="U22" s="105"/>
      <c r="V22" s="105"/>
      <c r="W22" s="105"/>
      <c r="X22" s="105"/>
      <c r="Y22" s="105"/>
      <c r="Z22" s="105"/>
      <c r="AA22" s="85"/>
      <c r="AB22" s="85"/>
      <c r="AC22" s="85"/>
    </row>
    <row r="23" spans="1:29" ht="22" customHeight="1">
      <c r="A23" s="19" t="s">
        <v>8</v>
      </c>
      <c r="B23" s="80">
        <f t="shared" si="0"/>
        <v>1586.67</v>
      </c>
      <c r="C23" s="106">
        <v>1170</v>
      </c>
      <c r="D23" s="58"/>
      <c r="E23" s="58"/>
      <c r="F23" s="58"/>
      <c r="G23" s="58"/>
      <c r="H23" s="58"/>
      <c r="I23" s="58"/>
      <c r="J23" s="82"/>
      <c r="K23" s="82"/>
      <c r="L23" s="82"/>
      <c r="M23" s="82"/>
      <c r="N23" s="82"/>
      <c r="O23" s="82"/>
      <c r="P23" s="82"/>
      <c r="Q23" s="57"/>
      <c r="R23" s="57"/>
      <c r="S23" s="57"/>
      <c r="T23" s="57">
        <v>416.67</v>
      </c>
      <c r="U23" s="57"/>
      <c r="V23" s="57"/>
      <c r="W23" s="57"/>
      <c r="X23" s="57"/>
      <c r="Y23" s="57"/>
      <c r="Z23" s="57"/>
      <c r="AA23" s="82"/>
      <c r="AB23" s="82"/>
      <c r="AC23" s="82"/>
    </row>
    <row r="24" spans="1:29" ht="22" customHeight="1">
      <c r="A24" s="19" t="s">
        <v>17</v>
      </c>
      <c r="B24" s="80">
        <f t="shared" si="0"/>
        <v>0</v>
      </c>
      <c r="C24" s="106">
        <v>0</v>
      </c>
      <c r="D24" s="58"/>
      <c r="E24" s="58"/>
      <c r="F24" s="58"/>
      <c r="G24" s="58"/>
      <c r="H24" s="58"/>
      <c r="I24" s="58"/>
      <c r="J24" s="82"/>
      <c r="K24" s="82"/>
      <c r="L24" s="82"/>
      <c r="M24" s="82"/>
      <c r="N24" s="82"/>
      <c r="O24" s="82"/>
      <c r="P24" s="82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82"/>
      <c r="AB24" s="82"/>
      <c r="AC24" s="82"/>
    </row>
    <row r="25" spans="1:29" ht="22" customHeight="1">
      <c r="A25" s="19" t="s">
        <v>18</v>
      </c>
      <c r="B25" s="107">
        <f t="shared" si="0"/>
        <v>1</v>
      </c>
      <c r="C25" s="108">
        <v>1</v>
      </c>
      <c r="D25" s="109"/>
      <c r="E25" s="109"/>
      <c r="F25" s="109"/>
      <c r="G25" s="109"/>
      <c r="H25" s="109"/>
      <c r="I25" s="109"/>
      <c r="J25" s="82"/>
      <c r="K25" s="82"/>
      <c r="L25" s="82"/>
      <c r="M25" s="82"/>
      <c r="N25" s="82"/>
      <c r="O25" s="82"/>
      <c r="P25" s="82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82"/>
      <c r="AB25" s="82"/>
      <c r="AC25" s="82"/>
    </row>
    <row r="26" spans="1:29" ht="22" customHeight="1">
      <c r="A26" s="19" t="s">
        <v>21</v>
      </c>
      <c r="B26" s="94">
        <f t="shared" si="0"/>
        <v>0.192</v>
      </c>
      <c r="C26" s="110">
        <v>0.192</v>
      </c>
      <c r="D26" s="111"/>
      <c r="E26" s="111"/>
      <c r="F26" s="111"/>
      <c r="G26" s="111"/>
      <c r="H26" s="111"/>
      <c r="I26" s="111"/>
      <c r="J26" s="82"/>
      <c r="K26" s="82"/>
      <c r="L26" s="82"/>
      <c r="M26" s="82"/>
      <c r="N26" s="82"/>
      <c r="O26" s="82"/>
      <c r="P26" s="82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82"/>
      <c r="AB26" s="82"/>
      <c r="AC26" s="82"/>
    </row>
    <row r="27" spans="1:29" ht="22" customHeight="1">
      <c r="A27" s="19" t="s">
        <v>11</v>
      </c>
      <c r="B27" s="107">
        <f t="shared" si="0"/>
        <v>104</v>
      </c>
      <c r="C27" s="108">
        <v>97</v>
      </c>
      <c r="D27" s="109"/>
      <c r="E27" s="109"/>
      <c r="F27" s="109"/>
      <c r="G27" s="109"/>
      <c r="H27" s="109"/>
      <c r="I27" s="109"/>
      <c r="J27" s="112"/>
      <c r="K27" s="112"/>
      <c r="L27" s="112"/>
      <c r="M27" s="112"/>
      <c r="N27" s="112"/>
      <c r="O27" s="112"/>
      <c r="P27" s="112"/>
      <c r="Q27" s="47"/>
      <c r="R27" s="47"/>
      <c r="S27" s="47"/>
      <c r="T27" s="47">
        <v>7</v>
      </c>
      <c r="U27" s="47"/>
      <c r="V27" s="47"/>
      <c r="W27" s="47"/>
      <c r="X27" s="47"/>
      <c r="Y27" s="47"/>
      <c r="Z27" s="47"/>
      <c r="AA27" s="112"/>
      <c r="AB27" s="112"/>
      <c r="AC27" s="112"/>
    </row>
    <row r="28" spans="1:29" ht="22" customHeight="1">
      <c r="A28" s="19" t="s">
        <v>22</v>
      </c>
      <c r="B28" s="107">
        <v>0</v>
      </c>
      <c r="C28" s="106">
        <f>SUM(C23-C24)/C27</f>
        <v>12.061855670103093</v>
      </c>
      <c r="D28" s="58"/>
      <c r="E28" s="58"/>
      <c r="F28" s="58"/>
      <c r="G28" s="58"/>
      <c r="H28" s="58"/>
      <c r="I28" s="58"/>
      <c r="J28" s="82"/>
      <c r="K28" s="82"/>
      <c r="L28" s="82"/>
      <c r="M28" s="82"/>
      <c r="N28" s="82"/>
      <c r="O28" s="82"/>
      <c r="P28" s="82"/>
      <c r="Q28" s="57"/>
      <c r="R28" s="57"/>
      <c r="S28" s="57"/>
      <c r="T28" s="57">
        <f>SUM(T23/T27)</f>
        <v>59.524285714285718</v>
      </c>
      <c r="U28" s="57"/>
      <c r="V28" s="57"/>
      <c r="W28" s="57"/>
      <c r="X28" s="57"/>
      <c r="Y28" s="57"/>
      <c r="Z28" s="57"/>
      <c r="AA28" s="82"/>
      <c r="AB28" s="82"/>
      <c r="AC28" s="82"/>
    </row>
    <row r="29" spans="1:29" ht="22" customHeight="1">
      <c r="A29" s="19" t="s">
        <v>14</v>
      </c>
      <c r="B29" s="80">
        <f>SUM(C29:AC29)</f>
        <v>0</v>
      </c>
      <c r="C29" s="113"/>
      <c r="D29" s="114"/>
      <c r="E29" s="114"/>
      <c r="F29" s="114"/>
      <c r="G29" s="114"/>
      <c r="H29" s="114"/>
      <c r="I29" s="114"/>
      <c r="J29" s="82"/>
      <c r="K29" s="82"/>
      <c r="L29" s="82"/>
      <c r="M29" s="82"/>
      <c r="N29" s="82"/>
      <c r="O29" s="82"/>
      <c r="P29" s="82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82"/>
      <c r="AB29" s="82"/>
      <c r="AC29" s="82"/>
    </row>
    <row r="30" spans="1:29" ht="22" customHeight="1">
      <c r="A30" s="24" t="s">
        <v>23</v>
      </c>
      <c r="B30" s="25"/>
      <c r="C30" s="78" t="s">
        <v>51</v>
      </c>
      <c r="D30" s="97"/>
      <c r="E30" s="97"/>
      <c r="F30" s="97"/>
      <c r="G30" s="97"/>
      <c r="H30" s="97"/>
      <c r="I30" s="9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</row>
    <row r="31" spans="1:29" ht="22" customHeight="1">
      <c r="A31" s="19" t="s">
        <v>16</v>
      </c>
      <c r="B31" s="86">
        <f>SUM(C31:AC31)</f>
        <v>20000</v>
      </c>
      <c r="C31" s="91">
        <v>20000</v>
      </c>
      <c r="D31" s="50"/>
      <c r="E31" s="50"/>
      <c r="F31" s="50"/>
      <c r="G31" s="50"/>
      <c r="H31" s="50"/>
      <c r="I31" s="50"/>
      <c r="J31" s="49"/>
      <c r="K31" s="49"/>
      <c r="L31" s="49"/>
      <c r="M31" s="49"/>
      <c r="N31" s="49"/>
      <c r="O31" s="49"/>
      <c r="P31" s="4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49"/>
      <c r="AB31" s="49"/>
      <c r="AC31" s="49"/>
    </row>
    <row r="32" spans="1:29" ht="22" customHeight="1">
      <c r="A32" s="19" t="s">
        <v>8</v>
      </c>
      <c r="B32" s="80">
        <f>SUM(C32:AC32)</f>
        <v>11000</v>
      </c>
      <c r="C32" s="81">
        <v>11000</v>
      </c>
      <c r="D32" s="48"/>
      <c r="E32" s="48"/>
      <c r="F32" s="48"/>
      <c r="G32" s="48"/>
      <c r="H32" s="48"/>
      <c r="I32" s="48"/>
      <c r="J32" s="49"/>
      <c r="K32" s="49"/>
      <c r="L32" s="49"/>
      <c r="M32" s="49"/>
      <c r="N32" s="49"/>
      <c r="O32" s="49"/>
      <c r="P32" s="4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49"/>
      <c r="AB32" s="49"/>
      <c r="AC32" s="49"/>
    </row>
    <row r="33" spans="1:29" ht="22" customHeight="1">
      <c r="A33" s="19" t="s">
        <v>19</v>
      </c>
      <c r="B33" s="80">
        <f>SUM(C33:AC33)</f>
        <v>0.55000000000000004</v>
      </c>
      <c r="C33" s="87">
        <f>SUM(C32/C31)</f>
        <v>0.55000000000000004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49"/>
      <c r="AB33" s="49"/>
      <c r="AC33" s="49"/>
    </row>
    <row r="34" spans="1:29" ht="22" customHeight="1">
      <c r="A34" s="19" t="s">
        <v>11</v>
      </c>
      <c r="B34" s="86">
        <f>SUM(C34:AC34)</f>
        <v>1031</v>
      </c>
      <c r="C34" s="115">
        <v>1031</v>
      </c>
      <c r="D34" s="109"/>
      <c r="E34" s="109"/>
      <c r="F34" s="109"/>
      <c r="G34" s="109"/>
      <c r="H34" s="109"/>
      <c r="I34" s="109"/>
      <c r="J34" s="49"/>
      <c r="K34" s="49"/>
      <c r="L34" s="49"/>
      <c r="M34" s="49"/>
      <c r="N34" s="49"/>
      <c r="O34" s="49"/>
      <c r="P34" s="4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49"/>
      <c r="AB34" s="49"/>
      <c r="AC34" s="49"/>
    </row>
    <row r="35" spans="1:29" ht="22" customHeight="1">
      <c r="A35" s="19" t="s">
        <v>14</v>
      </c>
      <c r="B35" s="116">
        <f>SUM(C35:AC35)</f>
        <v>0</v>
      </c>
      <c r="C35" s="81">
        <v>0</v>
      </c>
      <c r="D35" s="48"/>
      <c r="E35" s="48"/>
      <c r="F35" s="48"/>
      <c r="G35" s="48"/>
      <c r="H35" s="49"/>
      <c r="I35" s="49"/>
      <c r="J35" s="49"/>
      <c r="K35" s="49"/>
      <c r="L35" s="49"/>
      <c r="M35" s="49"/>
      <c r="N35" s="49"/>
      <c r="O35" s="49"/>
      <c r="P35" s="4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49"/>
      <c r="AB35" s="49"/>
      <c r="AC35" s="49"/>
    </row>
    <row r="36" spans="1:29" ht="22" customHeight="1">
      <c r="A36" s="27"/>
      <c r="B36" s="29"/>
      <c r="C36" s="69"/>
      <c r="D36" s="69"/>
      <c r="E36" s="69"/>
      <c r="F36" s="69"/>
      <c r="G36" s="69"/>
      <c r="H36" s="69"/>
      <c r="I36" s="69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8"/>
    </row>
  </sheetData>
  <mergeCells count="3">
    <mergeCell ref="C4:I4"/>
    <mergeCell ref="J4:S4"/>
    <mergeCell ref="T4:AC4"/>
  </mergeCells>
  <phoneticPr fontId="8" type="noConversion"/>
  <pageMargins left="0.7" right="0.7" top="0.75" bottom="0.75" header="0.3" footer="0.3"/>
  <headerFooter>
    <oddFooter>&amp;C&amp;"Helvetica,Regular"&amp;12&amp;K000000&amp;P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V37"/>
  <sheetViews>
    <sheetView showGridLines="0" tabSelected="1" topLeftCell="M4" workbookViewId="0">
      <selection activeCell="A22" sqref="A22:XFD22"/>
    </sheetView>
  </sheetViews>
  <sheetFormatPr baseColWidth="10" defaultColWidth="8.875" defaultRowHeight="15.75" customHeight="1"/>
  <cols>
    <col min="1" max="1" width="35.125" style="119" customWidth="1"/>
    <col min="2" max="2" width="14.625" style="119" customWidth="1"/>
    <col min="3" max="3" width="18.875" style="119" customWidth="1"/>
    <col min="4" max="4" width="19.5" style="119" customWidth="1"/>
    <col min="5" max="5" width="23.125" style="119" customWidth="1"/>
    <col min="6" max="6" width="24.5" style="119" customWidth="1"/>
    <col min="7" max="9" width="25.125" style="119" customWidth="1"/>
    <col min="10" max="24" width="23.125" style="119" customWidth="1"/>
    <col min="25" max="256" width="8.875" style="119"/>
  </cols>
  <sheetData>
    <row r="1" spans="1:256" ht="24.75" customHeight="1">
      <c r="A1" s="2" t="s">
        <v>0</v>
      </c>
      <c r="B1" s="3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6" ht="18" customHeight="1">
      <c r="A2" s="6" t="s">
        <v>1</v>
      </c>
      <c r="B2" s="74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3"/>
    </row>
    <row r="3" spans="1:256" ht="16.5" customHeight="1">
      <c r="A3" s="34"/>
      <c r="B3" s="75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5"/>
    </row>
    <row r="4" spans="1:256" ht="18.5" customHeight="1">
      <c r="A4" s="36"/>
      <c r="B4" s="77" t="s">
        <v>4</v>
      </c>
      <c r="C4" s="209" t="s">
        <v>52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1"/>
      <c r="O4" s="126"/>
      <c r="P4" s="127"/>
      <c r="Q4" s="128"/>
      <c r="R4" s="206" t="s">
        <v>53</v>
      </c>
      <c r="S4" s="207"/>
      <c r="T4" s="207"/>
      <c r="U4" s="207"/>
      <c r="V4" s="207"/>
      <c r="W4" s="207"/>
      <c r="X4" s="208"/>
      <c r="Y4" s="40" t="s">
        <v>54</v>
      </c>
    </row>
    <row r="5" spans="1:256" ht="20" customHeight="1">
      <c r="A5" s="13" t="s">
        <v>7</v>
      </c>
      <c r="B5" s="14"/>
      <c r="C5" s="129" t="s">
        <v>43</v>
      </c>
      <c r="D5" s="130" t="s">
        <v>28</v>
      </c>
      <c r="E5" s="130" t="s">
        <v>45</v>
      </c>
      <c r="F5" s="130" t="s">
        <v>41</v>
      </c>
      <c r="G5" s="130" t="s">
        <v>42</v>
      </c>
      <c r="H5" s="130" t="s">
        <v>55</v>
      </c>
      <c r="I5" s="130" t="s">
        <v>56</v>
      </c>
      <c r="J5" s="130" t="s">
        <v>46</v>
      </c>
      <c r="K5" s="130" t="s">
        <v>57</v>
      </c>
      <c r="L5" s="130" t="s">
        <v>33</v>
      </c>
      <c r="M5" s="130" t="s">
        <v>32</v>
      </c>
      <c r="N5" s="130" t="s">
        <v>47</v>
      </c>
      <c r="O5" s="130" t="s">
        <v>33</v>
      </c>
      <c r="P5" s="130" t="s">
        <v>47</v>
      </c>
      <c r="Q5" s="131" t="s">
        <v>58</v>
      </c>
      <c r="R5" s="131" t="s">
        <v>59</v>
      </c>
      <c r="S5" s="131" t="s">
        <v>46</v>
      </c>
      <c r="T5" s="131" t="s">
        <v>48</v>
      </c>
      <c r="U5" s="131" t="s">
        <v>60</v>
      </c>
      <c r="V5" s="131" t="s">
        <v>33</v>
      </c>
      <c r="W5" s="131" t="s">
        <v>32</v>
      </c>
      <c r="X5" s="131" t="s">
        <v>47</v>
      </c>
      <c r="Y5" s="132"/>
    </row>
    <row r="6" spans="1:256" ht="20" customHeight="1">
      <c r="A6" s="15" t="s">
        <v>8</v>
      </c>
      <c r="B6" s="80">
        <f t="shared" ref="B6:B13" si="0">SUM(C6:U6)</f>
        <v>43504.17</v>
      </c>
      <c r="C6" s="133">
        <v>2500</v>
      </c>
      <c r="D6" s="134">
        <v>671</v>
      </c>
      <c r="E6" s="134">
        <v>6078</v>
      </c>
      <c r="F6" s="134">
        <v>5688</v>
      </c>
      <c r="G6" s="134">
        <v>390</v>
      </c>
      <c r="H6" s="134">
        <v>1334</v>
      </c>
      <c r="I6" s="134">
        <v>416.67</v>
      </c>
      <c r="J6" s="134">
        <v>2400</v>
      </c>
      <c r="K6" s="134">
        <v>5000</v>
      </c>
      <c r="L6" s="134">
        <v>150</v>
      </c>
      <c r="M6" s="134">
        <v>1250</v>
      </c>
      <c r="N6" s="134">
        <v>1625</v>
      </c>
      <c r="O6" s="135">
        <v>150</v>
      </c>
      <c r="P6" s="135">
        <v>812.5</v>
      </c>
      <c r="Q6" s="136">
        <v>671</v>
      </c>
      <c r="R6" s="137">
        <v>5901</v>
      </c>
      <c r="S6" s="137">
        <v>2400</v>
      </c>
      <c r="T6" s="138">
        <v>1067</v>
      </c>
      <c r="U6" s="138">
        <v>5000</v>
      </c>
      <c r="V6" s="139">
        <v>150</v>
      </c>
      <c r="W6" s="140">
        <v>1250</v>
      </c>
      <c r="X6" s="139">
        <v>812.5</v>
      </c>
      <c r="Y6" s="141"/>
    </row>
    <row r="7" spans="1:256" ht="20" customHeight="1">
      <c r="A7" s="15" t="s">
        <v>9</v>
      </c>
      <c r="B7" s="107">
        <f t="shared" si="0"/>
        <v>763</v>
      </c>
      <c r="C7" s="142">
        <v>70</v>
      </c>
      <c r="D7" s="143">
        <v>0</v>
      </c>
      <c r="E7" s="143">
        <v>0</v>
      </c>
      <c r="F7" s="143">
        <v>30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236</v>
      </c>
      <c r="M7" s="143">
        <v>0</v>
      </c>
      <c r="N7" s="143">
        <v>39</v>
      </c>
      <c r="O7" s="144">
        <v>236</v>
      </c>
      <c r="P7" s="144">
        <v>152</v>
      </c>
      <c r="Q7" s="145">
        <v>0</v>
      </c>
      <c r="R7" s="146">
        <v>0</v>
      </c>
      <c r="S7" s="146">
        <v>0</v>
      </c>
      <c r="T7" s="146">
        <v>0</v>
      </c>
      <c r="U7" s="147"/>
      <c r="V7" s="148">
        <v>343</v>
      </c>
      <c r="W7" s="146">
        <v>0</v>
      </c>
      <c r="X7" s="148">
        <v>34</v>
      </c>
      <c r="Y7" s="48"/>
    </row>
    <row r="8" spans="1:256" ht="20" customHeight="1">
      <c r="A8" s="19" t="s">
        <v>10</v>
      </c>
      <c r="B8" s="86">
        <f t="shared" si="0"/>
        <v>4202866</v>
      </c>
      <c r="C8" s="142">
        <v>974640</v>
      </c>
      <c r="D8" s="143">
        <v>445</v>
      </c>
      <c r="E8" s="143">
        <v>511178</v>
      </c>
      <c r="F8" s="143">
        <v>469707</v>
      </c>
      <c r="G8" s="143">
        <v>41471</v>
      </c>
      <c r="H8" s="143">
        <v>124474</v>
      </c>
      <c r="I8" s="143">
        <v>14940</v>
      </c>
      <c r="J8" s="143">
        <v>422954</v>
      </c>
      <c r="K8" s="143">
        <v>271776</v>
      </c>
      <c r="L8" s="143">
        <v>0</v>
      </c>
      <c r="M8" s="143">
        <v>3960</v>
      </c>
      <c r="N8" s="143">
        <v>0</v>
      </c>
      <c r="O8" s="144"/>
      <c r="P8" s="144"/>
      <c r="Q8" s="145">
        <v>374</v>
      </c>
      <c r="R8" s="148">
        <v>447400</v>
      </c>
      <c r="S8" s="148">
        <v>496752</v>
      </c>
      <c r="T8" s="148">
        <v>120240</v>
      </c>
      <c r="U8" s="149">
        <v>302555</v>
      </c>
      <c r="V8" s="148"/>
      <c r="W8" s="148">
        <v>3888</v>
      </c>
      <c r="X8" s="148"/>
      <c r="Y8" s="141"/>
    </row>
    <row r="9" spans="1:256" ht="20" customHeight="1">
      <c r="A9" s="19" t="s">
        <v>11</v>
      </c>
      <c r="B9" s="86">
        <f t="shared" si="0"/>
        <v>15744</v>
      </c>
      <c r="C9" s="142">
        <v>545</v>
      </c>
      <c r="D9" s="143">
        <v>420</v>
      </c>
      <c r="E9" s="143">
        <v>2409</v>
      </c>
      <c r="F9" s="143">
        <v>2283</v>
      </c>
      <c r="G9" s="143">
        <v>126</v>
      </c>
      <c r="H9" s="143">
        <v>974</v>
      </c>
      <c r="I9" s="143">
        <v>2347</v>
      </c>
      <c r="J9" s="143">
        <v>408</v>
      </c>
      <c r="K9" s="143">
        <v>1052</v>
      </c>
      <c r="L9" s="143">
        <v>0</v>
      </c>
      <c r="M9" s="143">
        <v>514</v>
      </c>
      <c r="N9" s="143">
        <v>1</v>
      </c>
      <c r="O9" s="144"/>
      <c r="P9" s="144"/>
      <c r="Q9" s="145">
        <v>420</v>
      </c>
      <c r="R9" s="148">
        <v>2155</v>
      </c>
      <c r="S9" s="148">
        <v>549</v>
      </c>
      <c r="T9" s="148">
        <v>939</v>
      </c>
      <c r="U9" s="150">
        <v>602</v>
      </c>
      <c r="V9" s="148"/>
      <c r="W9" s="148">
        <v>580</v>
      </c>
      <c r="X9" s="148"/>
      <c r="Y9" s="141"/>
    </row>
    <row r="10" spans="1:256" ht="20" customHeight="1">
      <c r="A10" s="19" t="s">
        <v>12</v>
      </c>
      <c r="B10" s="107">
        <f t="shared" si="0"/>
        <v>679</v>
      </c>
      <c r="C10" s="142">
        <v>13</v>
      </c>
      <c r="D10" s="143">
        <v>0</v>
      </c>
      <c r="E10" s="143">
        <v>0</v>
      </c>
      <c r="F10" s="143">
        <v>36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216</v>
      </c>
      <c r="M10" s="143">
        <v>0</v>
      </c>
      <c r="N10" s="143">
        <v>216</v>
      </c>
      <c r="O10" s="144">
        <v>198</v>
      </c>
      <c r="P10" s="144"/>
      <c r="Q10" s="145">
        <v>0</v>
      </c>
      <c r="R10" s="148">
        <v>0</v>
      </c>
      <c r="S10" s="148">
        <v>0</v>
      </c>
      <c r="T10" s="148">
        <v>0</v>
      </c>
      <c r="U10" s="151"/>
      <c r="V10" s="148">
        <v>149</v>
      </c>
      <c r="W10" s="148"/>
      <c r="X10" s="148"/>
      <c r="Y10" s="141"/>
    </row>
    <row r="11" spans="1:256" ht="20" customHeight="1">
      <c r="A11" s="19" t="s">
        <v>34</v>
      </c>
      <c r="B11" s="94"/>
      <c r="C11" s="212">
        <f>SUM(C9/C8)</f>
        <v>5.5918082574078634E-4</v>
      </c>
      <c r="D11" s="212">
        <f>SUM(D9/D8)</f>
        <v>0.9438202247191011</v>
      </c>
      <c r="E11" s="212">
        <f>SUM(E9/E8)</f>
        <v>4.7126441278771778E-3</v>
      </c>
      <c r="F11" s="212">
        <f>SUM(F9/F8)</f>
        <v>4.8604768504620964E-3</v>
      </c>
      <c r="G11" s="212">
        <f>SUM(G9/G8)</f>
        <v>3.0382677051433533E-3</v>
      </c>
      <c r="H11" s="212">
        <f>SUM(H9/H8)</f>
        <v>7.824927294053376E-3</v>
      </c>
      <c r="I11" s="212">
        <f>SUM(I9/I8)</f>
        <v>0.15709504685408299</v>
      </c>
      <c r="J11" s="212">
        <f>SUM(J9/J8)</f>
        <v>9.646439092667288E-4</v>
      </c>
      <c r="K11" s="212">
        <f>SUM(K9/K8)</f>
        <v>3.8708348051336395E-3</v>
      </c>
      <c r="L11" s="213"/>
      <c r="M11" s="212">
        <f>SUM(M9/M8)</f>
        <v>0.1297979797979798</v>
      </c>
      <c r="N11" s="213"/>
      <c r="O11" s="214"/>
      <c r="P11" s="214"/>
      <c r="Q11" s="223">
        <f>SUM(Q9/Q8)</f>
        <v>1.1229946524064172</v>
      </c>
      <c r="R11" s="223">
        <f>SUM(R9/R8)</f>
        <v>4.8167188198480109E-3</v>
      </c>
      <c r="S11" s="223">
        <f>SUM(S9/S8)</f>
        <v>1.1051792443714369E-3</v>
      </c>
      <c r="T11" s="223">
        <f>SUM(T9/T8)</f>
        <v>7.80938123752495E-3</v>
      </c>
      <c r="U11" s="223">
        <f>SUM(U9/U8)</f>
        <v>1.9897208771958818E-3</v>
      </c>
      <c r="V11" s="215"/>
      <c r="W11" s="223">
        <f>SUM(W9/W8)</f>
        <v>0.14917695473251028</v>
      </c>
      <c r="X11" s="215"/>
      <c r="Y11" s="168"/>
      <c r="Z11" s="216"/>
      <c r="AA11" s="216"/>
      <c r="AB11" s="216"/>
      <c r="AC11" s="216"/>
    </row>
    <row r="12" spans="1:256" ht="20" customHeight="1">
      <c r="A12" s="19" t="s">
        <v>69</v>
      </c>
      <c r="B12" s="220">
        <f>SUM(B6/B9)</f>
        <v>2.7632221798780487</v>
      </c>
      <c r="C12" s="222">
        <f>SUM(C6/C9)</f>
        <v>4.5871559633027523</v>
      </c>
      <c r="D12" s="222">
        <f>SUM(D6/D9)</f>
        <v>1.5976190476190477</v>
      </c>
      <c r="E12" s="222">
        <f t="shared" ref="E12:J12" si="1">SUM(E6/E9)</f>
        <v>2.5230386052303859</v>
      </c>
      <c r="F12" s="222">
        <f t="shared" si="1"/>
        <v>2.4914586070959266</v>
      </c>
      <c r="G12" s="222">
        <f t="shared" si="1"/>
        <v>3.0952380952380953</v>
      </c>
      <c r="H12" s="222">
        <f t="shared" si="1"/>
        <v>1.3696098562628336</v>
      </c>
      <c r="I12" s="222">
        <f t="shared" si="1"/>
        <v>0.17753302087771625</v>
      </c>
      <c r="J12" s="222">
        <f t="shared" si="1"/>
        <v>5.882352941176471</v>
      </c>
      <c r="K12" s="222">
        <f>SUM(K6/K9)</f>
        <v>4.752851711026616</v>
      </c>
      <c r="L12" s="217"/>
      <c r="M12" s="217"/>
      <c r="N12" s="217"/>
      <c r="O12" s="217"/>
      <c r="P12" s="217"/>
      <c r="Q12" s="224">
        <f>SUM(Q6/Q9)</f>
        <v>1.5976190476190477</v>
      </c>
      <c r="R12" s="224">
        <f t="shared" ref="R12:U12" si="2">SUM(R6/R9)</f>
        <v>2.7382830626450114</v>
      </c>
      <c r="S12" s="224">
        <f t="shared" si="2"/>
        <v>4.3715846994535523</v>
      </c>
      <c r="T12" s="224">
        <f t="shared" si="2"/>
        <v>1.1363152289669862</v>
      </c>
      <c r="U12" s="224">
        <f t="shared" si="2"/>
        <v>8.3056478405315612</v>
      </c>
      <c r="V12" s="218"/>
      <c r="W12" s="224">
        <f>SUM(W6/W9)</f>
        <v>2.1551724137931036</v>
      </c>
      <c r="X12" s="218"/>
      <c r="Y12" s="219"/>
      <c r="Z12" s="221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79"/>
      <c r="GW12" s="179"/>
      <c r="GX12" s="179"/>
      <c r="GY12" s="179"/>
      <c r="GZ12" s="179"/>
      <c r="HA12" s="179"/>
      <c r="HB12" s="179"/>
      <c r="HC12" s="179"/>
      <c r="HD12" s="179"/>
      <c r="HE12" s="179"/>
      <c r="HF12" s="179"/>
      <c r="HG12" s="179"/>
      <c r="HH12" s="179"/>
      <c r="HI12" s="179"/>
      <c r="HJ12" s="179"/>
      <c r="HK12" s="179"/>
      <c r="HL12" s="179"/>
      <c r="HM12" s="179"/>
      <c r="HN12" s="179"/>
      <c r="HO12" s="179"/>
      <c r="HP12" s="179"/>
      <c r="HQ12" s="179"/>
      <c r="HR12" s="179"/>
      <c r="HS12" s="179"/>
      <c r="HT12" s="179"/>
      <c r="HU12" s="179"/>
      <c r="HV12" s="179"/>
      <c r="HW12" s="179"/>
      <c r="HX12" s="179"/>
      <c r="HY12" s="179"/>
      <c r="HZ12" s="179"/>
      <c r="IA12" s="179"/>
      <c r="IB12" s="179"/>
      <c r="IC12" s="179"/>
      <c r="ID12" s="179"/>
      <c r="IE12" s="179"/>
      <c r="IF12" s="179"/>
      <c r="IG12" s="179"/>
      <c r="IH12" s="179"/>
      <c r="II12" s="179"/>
      <c r="IJ12" s="179"/>
      <c r="IK12" s="179"/>
      <c r="IL12" s="179"/>
      <c r="IM12" s="179"/>
      <c r="IN12" s="179"/>
      <c r="IO12" s="179"/>
      <c r="IP12" s="179"/>
      <c r="IQ12" s="179"/>
      <c r="IR12" s="179"/>
      <c r="IS12" s="179"/>
      <c r="IT12" s="179"/>
      <c r="IU12" s="179"/>
      <c r="IV12" s="179"/>
    </row>
    <row r="13" spans="1:256" ht="20" customHeight="1">
      <c r="A13" s="15" t="s">
        <v>14</v>
      </c>
      <c r="B13" s="80">
        <f t="shared" si="0"/>
        <v>2083</v>
      </c>
      <c r="C13" s="142"/>
      <c r="D13" s="135">
        <v>2083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39"/>
      <c r="R13" s="139"/>
      <c r="S13" s="147"/>
      <c r="T13" s="147"/>
      <c r="U13" s="152" t="s">
        <v>61</v>
      </c>
      <c r="V13" s="145"/>
      <c r="W13" s="145"/>
      <c r="X13" s="145"/>
      <c r="Y13" s="141"/>
    </row>
    <row r="14" spans="1:256" s="231" customFormat="1" ht="20" customHeight="1">
      <c r="A14" s="225" t="s">
        <v>15</v>
      </c>
      <c r="B14" s="226"/>
      <c r="C14" s="227" t="s">
        <v>43</v>
      </c>
      <c r="D14" s="228"/>
      <c r="E14" s="229" t="s">
        <v>62</v>
      </c>
      <c r="F14" s="229" t="s">
        <v>63</v>
      </c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230"/>
      <c r="FS14" s="230"/>
      <c r="FT14" s="230"/>
      <c r="FU14" s="230"/>
      <c r="FV14" s="230"/>
      <c r="FW14" s="230"/>
      <c r="FX14" s="230"/>
      <c r="FY14" s="230"/>
      <c r="FZ14" s="230"/>
      <c r="GA14" s="230"/>
      <c r="GB14" s="230"/>
      <c r="GC14" s="230"/>
      <c r="GD14" s="230"/>
      <c r="GE14" s="230"/>
      <c r="GF14" s="230"/>
      <c r="GG14" s="230"/>
      <c r="GH14" s="230"/>
      <c r="GI14" s="230"/>
      <c r="GJ14" s="230"/>
      <c r="GK14" s="230"/>
      <c r="GL14" s="230"/>
      <c r="GM14" s="230"/>
      <c r="GN14" s="230"/>
      <c r="GO14" s="230"/>
      <c r="GP14" s="230"/>
      <c r="GQ14" s="230"/>
      <c r="GR14" s="230"/>
      <c r="GS14" s="230"/>
      <c r="GT14" s="230"/>
      <c r="GU14" s="230"/>
      <c r="GV14" s="230"/>
      <c r="GW14" s="230"/>
      <c r="GX14" s="230"/>
      <c r="GY14" s="230"/>
      <c r="GZ14" s="230"/>
      <c r="HA14" s="230"/>
      <c r="HB14" s="230"/>
      <c r="HC14" s="230"/>
      <c r="HD14" s="230"/>
      <c r="HE14" s="230"/>
      <c r="HF14" s="230"/>
      <c r="HG14" s="230"/>
      <c r="HH14" s="230"/>
      <c r="HI14" s="230"/>
      <c r="HJ14" s="230"/>
      <c r="HK14" s="230"/>
      <c r="HL14" s="230"/>
      <c r="HM14" s="230"/>
      <c r="HN14" s="230"/>
      <c r="HO14" s="230"/>
      <c r="HP14" s="230"/>
      <c r="HQ14" s="230"/>
      <c r="HR14" s="230"/>
      <c r="HS14" s="230"/>
      <c r="HT14" s="230"/>
      <c r="HU14" s="230"/>
      <c r="HV14" s="230"/>
      <c r="HW14" s="230"/>
      <c r="HX14" s="230"/>
      <c r="HY14" s="230"/>
      <c r="HZ14" s="230"/>
      <c r="IA14" s="230"/>
      <c r="IB14" s="230"/>
      <c r="IC14" s="230"/>
      <c r="ID14" s="230"/>
      <c r="IE14" s="230"/>
      <c r="IF14" s="230"/>
      <c r="IG14" s="230"/>
      <c r="IH14" s="230"/>
      <c r="II14" s="230"/>
      <c r="IJ14" s="230"/>
      <c r="IK14" s="230"/>
      <c r="IL14" s="230"/>
      <c r="IM14" s="230"/>
      <c r="IN14" s="230"/>
      <c r="IO14" s="230"/>
      <c r="IP14" s="230"/>
      <c r="IQ14" s="230"/>
      <c r="IR14" s="230"/>
      <c r="IS14" s="230"/>
      <c r="IT14" s="230"/>
      <c r="IU14" s="230"/>
      <c r="IV14" s="230"/>
    </row>
    <row r="15" spans="1:256" ht="20" customHeight="1">
      <c r="A15" s="19" t="s">
        <v>16</v>
      </c>
      <c r="B15" s="86">
        <f t="shared" ref="B15:B21" si="3">SUM(C15:Y15)</f>
        <v>781448</v>
      </c>
      <c r="C15" s="153">
        <v>423448</v>
      </c>
      <c r="D15" s="154"/>
      <c r="E15" s="154">
        <v>33000</v>
      </c>
      <c r="F15" s="154">
        <v>325000</v>
      </c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5"/>
      <c r="R15" s="155"/>
      <c r="S15" s="155"/>
      <c r="T15" s="155"/>
      <c r="U15" s="155"/>
      <c r="V15" s="155"/>
      <c r="W15" s="155"/>
      <c r="X15" s="155"/>
      <c r="Y15" s="141"/>
    </row>
    <row r="16" spans="1:256" ht="20" customHeight="1">
      <c r="A16" s="19" t="s">
        <v>8</v>
      </c>
      <c r="B16" s="80">
        <f t="shared" si="3"/>
        <v>36825</v>
      </c>
      <c r="C16" s="156">
        <v>10000</v>
      </c>
      <c r="D16" s="135"/>
      <c r="E16" s="135">
        <v>6825</v>
      </c>
      <c r="F16" s="157">
        <v>20000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9"/>
      <c r="R16" s="158"/>
      <c r="S16" s="158"/>
      <c r="T16" s="158"/>
      <c r="U16" s="158"/>
      <c r="V16" s="158"/>
      <c r="W16" s="158"/>
      <c r="X16" s="158"/>
      <c r="Y16" s="48"/>
    </row>
    <row r="17" spans="1:256" ht="20" customHeight="1">
      <c r="A17" s="19" t="s">
        <v>17</v>
      </c>
      <c r="B17" s="80">
        <f t="shared" si="3"/>
        <v>1375</v>
      </c>
      <c r="C17" s="133">
        <v>375</v>
      </c>
      <c r="D17" s="159"/>
      <c r="E17" s="159">
        <v>1000</v>
      </c>
      <c r="F17" s="159">
        <v>0</v>
      </c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60"/>
      <c r="R17" s="160"/>
      <c r="S17" s="160"/>
      <c r="T17" s="160"/>
      <c r="U17" s="160"/>
      <c r="V17" s="160"/>
      <c r="W17" s="160"/>
      <c r="X17" s="160"/>
      <c r="Y17" s="141"/>
    </row>
    <row r="18" spans="1:256" ht="20" customHeight="1">
      <c r="A18" s="19" t="s">
        <v>18</v>
      </c>
      <c r="B18" s="107">
        <f t="shared" si="3"/>
        <v>5</v>
      </c>
      <c r="C18" s="161">
        <v>3</v>
      </c>
      <c r="D18" s="162"/>
      <c r="E18" s="162">
        <v>2</v>
      </c>
      <c r="F18" s="162">
        <v>0</v>
      </c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3"/>
      <c r="R18" s="163"/>
      <c r="S18" s="163"/>
      <c r="T18" s="163"/>
      <c r="U18" s="163"/>
      <c r="V18" s="163"/>
      <c r="W18" s="163"/>
      <c r="X18" s="163"/>
      <c r="Y18" s="141"/>
    </row>
    <row r="19" spans="1:256" ht="20" customHeight="1">
      <c r="A19" s="19" t="s">
        <v>9</v>
      </c>
      <c r="B19" s="107">
        <f t="shared" si="3"/>
        <v>0</v>
      </c>
      <c r="C19" s="161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3"/>
      <c r="R19" s="163"/>
      <c r="S19" s="163"/>
      <c r="T19" s="163"/>
      <c r="U19" s="163"/>
      <c r="V19" s="163"/>
      <c r="W19" s="163"/>
      <c r="X19" s="163"/>
      <c r="Y19" s="141"/>
    </row>
    <row r="20" spans="1:256" ht="20" customHeight="1">
      <c r="A20" s="19" t="s">
        <v>19</v>
      </c>
      <c r="B20" s="80">
        <f t="shared" si="3"/>
        <v>0.26166926361755483</v>
      </c>
      <c r="C20" s="133">
        <f>SUM(C16/C15)</f>
        <v>2.3615650563941736E-2</v>
      </c>
      <c r="D20" s="159"/>
      <c r="E20" s="159">
        <f>SUM(E16-E17)/E15</f>
        <v>0.17651515151515151</v>
      </c>
      <c r="F20" s="159">
        <f>SUM(F16/F15)</f>
        <v>6.1538461538461542E-2</v>
      </c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60"/>
      <c r="R20" s="160"/>
      <c r="S20" s="160"/>
      <c r="T20" s="160"/>
      <c r="U20" s="160"/>
      <c r="V20" s="160"/>
      <c r="W20" s="160"/>
      <c r="X20" s="160"/>
      <c r="Y20" s="141"/>
    </row>
    <row r="21" spans="1:256" ht="20" customHeight="1">
      <c r="A21" s="19" t="s">
        <v>14</v>
      </c>
      <c r="B21" s="80">
        <f t="shared" si="3"/>
        <v>3655</v>
      </c>
      <c r="C21" s="133"/>
      <c r="D21" s="159"/>
      <c r="E21" s="159">
        <v>3655</v>
      </c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60"/>
      <c r="R21" s="160"/>
      <c r="S21" s="160"/>
      <c r="T21" s="160"/>
      <c r="U21" s="160"/>
      <c r="V21" s="160"/>
      <c r="W21" s="160"/>
      <c r="X21" s="160"/>
      <c r="Y21" s="141"/>
    </row>
    <row r="22" spans="1:256" s="231" customFormat="1" ht="20" customHeight="1">
      <c r="A22" s="225" t="s">
        <v>20</v>
      </c>
      <c r="B22" s="226"/>
      <c r="C22" s="227" t="s">
        <v>64</v>
      </c>
      <c r="D22" s="229" t="s">
        <v>50</v>
      </c>
      <c r="E22" s="229" t="s">
        <v>65</v>
      </c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9" t="s">
        <v>50</v>
      </c>
      <c r="R22" s="232"/>
      <c r="S22" s="233"/>
      <c r="T22" s="233"/>
      <c r="U22" s="233"/>
      <c r="V22" s="233"/>
      <c r="W22" s="233"/>
      <c r="X22" s="233"/>
      <c r="Y22" s="234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CS22" s="230"/>
      <c r="CT22" s="230"/>
      <c r="CU22" s="230"/>
      <c r="CV22" s="230"/>
      <c r="CW22" s="230"/>
      <c r="CX22" s="230"/>
      <c r="CY22" s="230"/>
      <c r="CZ22" s="230"/>
      <c r="DA22" s="230"/>
      <c r="DB22" s="230"/>
      <c r="DC22" s="230"/>
      <c r="DD22" s="230"/>
      <c r="DE22" s="230"/>
      <c r="DF22" s="230"/>
      <c r="DG22" s="230"/>
      <c r="DH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0"/>
      <c r="EL22" s="230"/>
      <c r="EM22" s="230"/>
      <c r="EN22" s="230"/>
      <c r="EO22" s="230"/>
      <c r="EP22" s="230"/>
      <c r="EQ22" s="230"/>
      <c r="ER22" s="230"/>
      <c r="ES22" s="230"/>
      <c r="ET22" s="230"/>
      <c r="EU22" s="230"/>
      <c r="EV22" s="230"/>
      <c r="EW22" s="230"/>
      <c r="EX22" s="230"/>
      <c r="EY22" s="230"/>
      <c r="EZ22" s="230"/>
      <c r="FA22" s="230"/>
      <c r="FB22" s="230"/>
      <c r="FC22" s="230"/>
      <c r="FD22" s="230"/>
      <c r="FE22" s="230"/>
      <c r="FF22" s="230"/>
      <c r="FG22" s="230"/>
      <c r="FH22" s="230"/>
      <c r="FI22" s="230"/>
      <c r="FJ22" s="230"/>
      <c r="FK22" s="230"/>
      <c r="FL22" s="230"/>
      <c r="FM22" s="230"/>
      <c r="FN22" s="230"/>
      <c r="FO22" s="230"/>
      <c r="FP22" s="230"/>
      <c r="FQ22" s="230"/>
      <c r="FR22" s="230"/>
      <c r="FS22" s="230"/>
      <c r="FT22" s="230"/>
      <c r="FU22" s="230"/>
      <c r="FV22" s="230"/>
      <c r="FW22" s="230"/>
      <c r="FX22" s="230"/>
      <c r="FY22" s="230"/>
      <c r="FZ22" s="230"/>
      <c r="GA22" s="230"/>
      <c r="GB22" s="230"/>
      <c r="GC22" s="230"/>
      <c r="GD22" s="230"/>
      <c r="GE22" s="230"/>
      <c r="GF22" s="230"/>
      <c r="GG22" s="230"/>
      <c r="GH22" s="230"/>
      <c r="GI22" s="230"/>
      <c r="GJ22" s="230"/>
      <c r="GK22" s="230"/>
      <c r="GL22" s="230"/>
      <c r="GM22" s="230"/>
      <c r="GN22" s="230"/>
      <c r="GO22" s="230"/>
      <c r="GP22" s="230"/>
      <c r="GQ22" s="230"/>
      <c r="GR22" s="230"/>
      <c r="GS22" s="230"/>
      <c r="GT22" s="230"/>
      <c r="GU22" s="230"/>
      <c r="GV22" s="230"/>
      <c r="GW22" s="230"/>
      <c r="GX22" s="230"/>
      <c r="GY22" s="230"/>
      <c r="GZ22" s="230"/>
      <c r="HA22" s="230"/>
      <c r="HB22" s="230"/>
      <c r="HC22" s="230"/>
      <c r="HD22" s="230"/>
      <c r="HE22" s="230"/>
      <c r="HF22" s="230"/>
      <c r="HG22" s="230"/>
      <c r="HH22" s="230"/>
      <c r="HI22" s="230"/>
      <c r="HJ22" s="230"/>
      <c r="HK22" s="230"/>
      <c r="HL22" s="230"/>
      <c r="HM22" s="230"/>
      <c r="HN22" s="230"/>
      <c r="HO22" s="230"/>
      <c r="HP22" s="230"/>
      <c r="HQ22" s="230"/>
      <c r="HR22" s="230"/>
      <c r="HS22" s="230"/>
      <c r="HT22" s="230"/>
      <c r="HU22" s="230"/>
      <c r="HV22" s="230"/>
      <c r="HW22" s="230"/>
      <c r="HX22" s="230"/>
      <c r="HY22" s="230"/>
      <c r="HZ22" s="230"/>
      <c r="IA22" s="230"/>
      <c r="IB22" s="230"/>
      <c r="IC22" s="230"/>
      <c r="ID22" s="230"/>
      <c r="IE22" s="230"/>
      <c r="IF22" s="230"/>
      <c r="IG22" s="230"/>
      <c r="IH22" s="230"/>
      <c r="II22" s="230"/>
      <c r="IJ22" s="230"/>
      <c r="IK22" s="230"/>
      <c r="IL22" s="230"/>
      <c r="IM22" s="230"/>
      <c r="IN22" s="230"/>
      <c r="IO22" s="230"/>
      <c r="IP22" s="230"/>
      <c r="IQ22" s="230"/>
      <c r="IR22" s="230"/>
      <c r="IS22" s="230"/>
      <c r="IT22" s="230"/>
      <c r="IU22" s="230"/>
      <c r="IV22" s="230"/>
    </row>
    <row r="23" spans="1:256" ht="20" customHeight="1">
      <c r="A23" s="15" t="s">
        <v>16</v>
      </c>
      <c r="B23" s="86">
        <f>SUM(C23:Y23)</f>
        <v>6102756</v>
      </c>
      <c r="C23" s="165">
        <v>6045820</v>
      </c>
      <c r="D23" s="166">
        <v>23327</v>
      </c>
      <c r="E23" s="154">
        <v>8600</v>
      </c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67">
        <v>25009</v>
      </c>
      <c r="R23" s="167"/>
      <c r="S23" s="145"/>
      <c r="T23" s="145"/>
      <c r="U23" s="145"/>
      <c r="V23" s="145"/>
      <c r="W23" s="145"/>
      <c r="X23" s="145"/>
      <c r="Y23" s="168"/>
    </row>
    <row r="24" spans="1:256" ht="20" customHeight="1">
      <c r="A24" s="19" t="s">
        <v>8</v>
      </c>
      <c r="B24" s="80">
        <f>SUM(C24:Y24)</f>
        <v>15190</v>
      </c>
      <c r="C24" s="133">
        <v>12000</v>
      </c>
      <c r="D24" s="169">
        <v>1170</v>
      </c>
      <c r="E24" s="159">
        <v>850</v>
      </c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47">
        <v>1170</v>
      </c>
      <c r="R24" s="147"/>
      <c r="S24" s="145"/>
      <c r="T24" s="145"/>
      <c r="U24" s="145"/>
      <c r="V24" s="145"/>
      <c r="W24" s="145"/>
      <c r="X24" s="145"/>
      <c r="Y24" s="82"/>
    </row>
    <row r="25" spans="1:256" ht="20" customHeight="1">
      <c r="A25" s="19" t="s">
        <v>17</v>
      </c>
      <c r="B25" s="80">
        <f>SUM(C25:Y25)</f>
        <v>375</v>
      </c>
      <c r="C25" s="133">
        <v>0</v>
      </c>
      <c r="D25" s="169">
        <v>0</v>
      </c>
      <c r="E25" s="159">
        <v>375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45"/>
      <c r="R25" s="145"/>
      <c r="S25" s="145"/>
      <c r="T25" s="145"/>
      <c r="U25" s="145"/>
      <c r="V25" s="145"/>
      <c r="W25" s="145"/>
      <c r="X25" s="145"/>
      <c r="Y25" s="82"/>
    </row>
    <row r="26" spans="1:256" ht="20" customHeight="1">
      <c r="A26" s="19" t="s">
        <v>18</v>
      </c>
      <c r="B26" s="107">
        <f>SUM(C26:Y26)</f>
        <v>3</v>
      </c>
      <c r="C26" s="133">
        <v>0</v>
      </c>
      <c r="D26" s="170">
        <v>0</v>
      </c>
      <c r="E26" s="171">
        <v>3</v>
      </c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45"/>
      <c r="R26" s="145"/>
      <c r="S26" s="145"/>
      <c r="T26" s="145"/>
      <c r="U26" s="145"/>
      <c r="V26" s="145"/>
      <c r="W26" s="145"/>
      <c r="X26" s="145"/>
      <c r="Y26" s="82"/>
    </row>
    <row r="27" spans="1:256" ht="20" customHeight="1">
      <c r="A27" s="19" t="s">
        <v>21</v>
      </c>
      <c r="B27" s="94"/>
      <c r="C27" s="133">
        <v>12.72</v>
      </c>
      <c r="D27" s="172">
        <v>0.18909999999999999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1">
        <v>2.1000000000000001E-2</v>
      </c>
      <c r="R27" s="151"/>
      <c r="S27" s="145"/>
      <c r="T27" s="145"/>
      <c r="U27" s="145"/>
      <c r="V27" s="145"/>
      <c r="W27" s="145"/>
      <c r="X27" s="145"/>
      <c r="Y27" s="82"/>
    </row>
    <row r="28" spans="1:256" ht="20" customHeight="1">
      <c r="A28" s="19" t="s">
        <v>11</v>
      </c>
      <c r="B28" s="86">
        <f>SUM(C28:Y28)</f>
        <v>8610</v>
      </c>
      <c r="C28" s="153">
        <v>7989</v>
      </c>
      <c r="D28" s="170">
        <v>97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50">
        <v>524</v>
      </c>
      <c r="R28" s="150"/>
      <c r="S28" s="145"/>
      <c r="T28" s="145"/>
      <c r="U28" s="145"/>
      <c r="V28" s="145"/>
      <c r="W28" s="145"/>
      <c r="X28" s="145"/>
      <c r="Y28" s="168"/>
    </row>
    <row r="29" spans="1:256" ht="20" customHeight="1">
      <c r="A29" s="19" t="s">
        <v>22</v>
      </c>
      <c r="B29" s="107">
        <v>0</v>
      </c>
      <c r="C29" s="133">
        <f>SUM(C24/C28)</f>
        <v>1.5020653398422832</v>
      </c>
      <c r="D29" s="169">
        <f>SUM(D24-D25)/D28</f>
        <v>12.061855670103093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7">
        <f>Q24/Q28</f>
        <v>2.2328244274809159</v>
      </c>
      <c r="R29" s="147"/>
      <c r="S29" s="145"/>
      <c r="T29" s="145"/>
      <c r="U29" s="145"/>
      <c r="V29" s="145"/>
      <c r="W29" s="145"/>
      <c r="X29" s="145"/>
      <c r="Y29" s="168"/>
    </row>
    <row r="30" spans="1:256" ht="20" customHeight="1">
      <c r="A30" s="19" t="s">
        <v>14</v>
      </c>
      <c r="B30" s="80">
        <f>SUM(C30:Y30)</f>
        <v>0</v>
      </c>
      <c r="C30" s="142"/>
      <c r="D30" s="169">
        <v>0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73"/>
      <c r="P30" s="174"/>
      <c r="Q30" s="147"/>
      <c r="R30" s="175"/>
      <c r="S30" s="145"/>
      <c r="T30" s="145"/>
      <c r="U30" s="145"/>
      <c r="V30" s="145"/>
      <c r="W30" s="145"/>
      <c r="X30" s="145"/>
      <c r="Y30" s="168"/>
    </row>
    <row r="31" spans="1:256" ht="20" customHeight="1">
      <c r="A31" s="24" t="s">
        <v>23</v>
      </c>
      <c r="B31" s="25"/>
      <c r="C31" s="142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5"/>
      <c r="R31" s="145"/>
      <c r="S31" s="145"/>
      <c r="T31" s="145"/>
      <c r="U31" s="145"/>
      <c r="V31" s="145"/>
      <c r="W31" s="145"/>
      <c r="X31" s="145"/>
      <c r="Y31" s="164"/>
    </row>
    <row r="32" spans="1:256" ht="20" customHeight="1">
      <c r="A32" s="19" t="s">
        <v>16</v>
      </c>
      <c r="B32" s="107">
        <f>SUM(C32:Y32)</f>
        <v>0</v>
      </c>
      <c r="C32" s="142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5"/>
      <c r="R32" s="145"/>
      <c r="S32" s="145"/>
      <c r="T32" s="145"/>
      <c r="U32" s="145"/>
      <c r="V32" s="145"/>
      <c r="W32" s="145"/>
      <c r="X32" s="145"/>
      <c r="Y32" s="168"/>
    </row>
    <row r="33" spans="1:25" ht="20" customHeight="1">
      <c r="A33" s="19" t="s">
        <v>8</v>
      </c>
      <c r="B33" s="107">
        <f>SUM(C33:Y33)</f>
        <v>0</v>
      </c>
      <c r="C33" s="142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5"/>
      <c r="R33" s="145"/>
      <c r="S33" s="145"/>
      <c r="T33" s="145"/>
      <c r="U33" s="145"/>
      <c r="V33" s="145"/>
      <c r="W33" s="145"/>
      <c r="X33" s="145"/>
      <c r="Y33" s="168"/>
    </row>
    <row r="34" spans="1:25" ht="20" customHeight="1">
      <c r="A34" s="19" t="s">
        <v>19</v>
      </c>
      <c r="B34" s="107">
        <f>SUM(C34:Y34)</f>
        <v>0</v>
      </c>
      <c r="C34" s="142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5"/>
      <c r="R34" s="145"/>
      <c r="S34" s="145"/>
      <c r="T34" s="145"/>
      <c r="U34" s="145"/>
      <c r="V34" s="145"/>
      <c r="W34" s="145"/>
      <c r="X34" s="145"/>
      <c r="Y34" s="168"/>
    </row>
    <row r="35" spans="1:25" ht="20" customHeight="1">
      <c r="A35" s="19" t="s">
        <v>11</v>
      </c>
      <c r="B35" s="107">
        <f>SUM(C35:Y35)</f>
        <v>0</v>
      </c>
      <c r="C35" s="142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/>
      <c r="R35" s="145"/>
      <c r="S35" s="145"/>
      <c r="T35" s="145"/>
      <c r="U35" s="145"/>
      <c r="V35" s="145"/>
      <c r="W35" s="145"/>
      <c r="X35" s="145"/>
      <c r="Y35" s="168"/>
    </row>
    <row r="36" spans="1:25" ht="20" customHeight="1">
      <c r="A36" s="19" t="s">
        <v>14</v>
      </c>
      <c r="B36" s="107">
        <f>SUM(C36:Y36)</f>
        <v>0</v>
      </c>
      <c r="C36" s="142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5"/>
      <c r="R36" s="145"/>
      <c r="S36" s="145"/>
      <c r="T36" s="145"/>
      <c r="U36" s="145"/>
      <c r="V36" s="145"/>
      <c r="W36" s="145"/>
      <c r="X36" s="145"/>
      <c r="Y36" s="168"/>
    </row>
    <row r="37" spans="1:25" ht="15" customHeight="1">
      <c r="A37" s="27"/>
      <c r="B37" s="28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7"/>
      <c r="R37" s="177"/>
      <c r="S37" s="177"/>
      <c r="T37" s="177"/>
      <c r="U37" s="177"/>
      <c r="V37" s="177"/>
      <c r="W37" s="177"/>
      <c r="X37" s="177"/>
      <c r="Y37" s="178"/>
    </row>
  </sheetData>
  <mergeCells count="2">
    <mergeCell ref="R4:X4"/>
    <mergeCell ref="C4:N4"/>
  </mergeCells>
  <phoneticPr fontId="8" type="noConversion"/>
  <pageMargins left="0.7" right="0.7" top="0.75" bottom="0.75" header="0.3" footer="0.3"/>
  <pageSetup scale="31" orientation="landscape"/>
  <headerFooter>
    <oddFooter>&amp;C&amp;"Helvetica,Regular"&amp;12&amp;K000000&amp;P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V36"/>
  <sheetViews>
    <sheetView showGridLines="0" workbookViewId="0"/>
  </sheetViews>
  <sheetFormatPr baseColWidth="10" defaultColWidth="8.875" defaultRowHeight="15.75" customHeight="1"/>
  <cols>
    <col min="1" max="1" width="28.625" style="179" customWidth="1"/>
    <col min="2" max="2" width="14.625" style="179" customWidth="1"/>
    <col min="3" max="256" width="8.875" style="179" customWidth="1"/>
  </cols>
  <sheetData>
    <row r="1" spans="1:5" ht="24.75" customHeight="1">
      <c r="A1" s="2" t="s">
        <v>0</v>
      </c>
      <c r="B1" s="3"/>
      <c r="C1" s="180"/>
      <c r="D1" s="72"/>
      <c r="E1" s="73"/>
    </row>
    <row r="2" spans="1:5" ht="18" customHeight="1">
      <c r="A2" s="6" t="s">
        <v>1</v>
      </c>
      <c r="B2" s="74"/>
      <c r="C2" s="181"/>
      <c r="D2" s="7"/>
      <c r="E2" s="7"/>
    </row>
    <row r="3" spans="1:5" ht="16.5" customHeight="1">
      <c r="A3" s="34"/>
      <c r="B3" s="75"/>
      <c r="C3" s="182"/>
      <c r="D3" s="8"/>
      <c r="E3" s="8"/>
    </row>
    <row r="4" spans="1:5" ht="20" customHeight="1">
      <c r="A4" s="36"/>
      <c r="B4" s="77" t="s">
        <v>5</v>
      </c>
      <c r="C4" s="183" t="s">
        <v>66</v>
      </c>
      <c r="D4" s="40" t="s">
        <v>67</v>
      </c>
      <c r="E4" s="40" t="s">
        <v>68</v>
      </c>
    </row>
    <row r="5" spans="1:5" ht="20" customHeight="1">
      <c r="A5" s="13" t="s">
        <v>7</v>
      </c>
      <c r="B5" s="184"/>
      <c r="C5" s="185"/>
      <c r="D5" s="102"/>
      <c r="E5" s="102"/>
    </row>
    <row r="6" spans="1:5" ht="20" customHeight="1">
      <c r="A6" s="15" t="s">
        <v>8</v>
      </c>
      <c r="B6" s="186">
        <f t="shared" ref="B6:B12" si="0">SUM(C6:E6)</f>
        <v>0</v>
      </c>
      <c r="C6" s="187"/>
      <c r="D6" s="85"/>
      <c r="E6" s="85"/>
    </row>
    <row r="7" spans="1:5" ht="20" customHeight="1">
      <c r="A7" s="15" t="s">
        <v>9</v>
      </c>
      <c r="B7" s="86">
        <f t="shared" si="0"/>
        <v>0</v>
      </c>
      <c r="C7" s="187"/>
      <c r="D7" s="85"/>
      <c r="E7" s="85"/>
    </row>
    <row r="8" spans="1:5" ht="20" customHeight="1">
      <c r="A8" s="19" t="s">
        <v>10</v>
      </c>
      <c r="B8" s="86">
        <f t="shared" si="0"/>
        <v>0</v>
      </c>
      <c r="C8" s="187"/>
      <c r="D8" s="85"/>
      <c r="E8" s="85"/>
    </row>
    <row r="9" spans="1:5" ht="20" customHeight="1">
      <c r="A9" s="19" t="s">
        <v>11</v>
      </c>
      <c r="B9" s="86">
        <f t="shared" si="0"/>
        <v>0</v>
      </c>
      <c r="C9" s="187"/>
      <c r="D9" s="85"/>
      <c r="E9" s="85"/>
    </row>
    <row r="10" spans="1:5" ht="20" customHeight="1">
      <c r="A10" s="19" t="s">
        <v>12</v>
      </c>
      <c r="B10" s="86">
        <f t="shared" si="0"/>
        <v>0</v>
      </c>
      <c r="C10" s="187"/>
      <c r="D10" s="85"/>
      <c r="E10" s="85"/>
    </row>
    <row r="11" spans="1:5" ht="20" customHeight="1">
      <c r="A11" s="19" t="s">
        <v>34</v>
      </c>
      <c r="B11" s="94">
        <f t="shared" si="0"/>
        <v>0</v>
      </c>
      <c r="C11" s="187"/>
      <c r="D11" s="85"/>
      <c r="E11" s="85"/>
    </row>
    <row r="12" spans="1:5" ht="20" customHeight="1">
      <c r="A12" s="15" t="s">
        <v>14</v>
      </c>
      <c r="B12" s="80">
        <f t="shared" si="0"/>
        <v>0</v>
      </c>
      <c r="C12" s="187"/>
      <c r="D12" s="85"/>
      <c r="E12" s="85"/>
    </row>
    <row r="13" spans="1:5" ht="20" customHeight="1">
      <c r="A13" s="21" t="s">
        <v>15</v>
      </c>
      <c r="B13" s="188"/>
      <c r="C13" s="189"/>
      <c r="D13" s="96"/>
      <c r="E13" s="96"/>
    </row>
    <row r="14" spans="1:5" ht="20" customHeight="1">
      <c r="A14" s="19" t="s">
        <v>16</v>
      </c>
      <c r="B14" s="86">
        <f>SUM(C14:E14)</f>
        <v>0</v>
      </c>
      <c r="C14" s="187"/>
      <c r="D14" s="85"/>
      <c r="E14" s="85"/>
    </row>
    <row r="15" spans="1:5" ht="20" customHeight="1">
      <c r="A15" s="19" t="s">
        <v>8</v>
      </c>
      <c r="B15" s="186">
        <f>SUM(C15:E15)</f>
        <v>0</v>
      </c>
      <c r="C15" s="81"/>
      <c r="D15" s="85"/>
      <c r="E15" s="85"/>
    </row>
    <row r="16" spans="1:5" ht="20" customHeight="1">
      <c r="A16" s="19" t="s">
        <v>17</v>
      </c>
      <c r="B16" s="186">
        <f>SUM(C16:E16)</f>
        <v>0</v>
      </c>
      <c r="C16" s="187"/>
      <c r="D16" s="85"/>
      <c r="E16" s="85"/>
    </row>
    <row r="17" spans="1:5" ht="20" customHeight="1">
      <c r="A17" s="19" t="s">
        <v>18</v>
      </c>
      <c r="B17" s="190">
        <f>SUM(C17:E17)</f>
        <v>0</v>
      </c>
      <c r="C17" s="187"/>
      <c r="D17" s="85"/>
      <c r="E17" s="85"/>
    </row>
    <row r="18" spans="1:5" ht="20" customHeight="1">
      <c r="A18" s="19" t="s">
        <v>9</v>
      </c>
      <c r="B18" s="86">
        <f>SUM(C18:E18)</f>
        <v>0</v>
      </c>
      <c r="C18" s="187"/>
      <c r="D18" s="85"/>
      <c r="E18" s="85"/>
    </row>
    <row r="19" spans="1:5" ht="20" customHeight="1">
      <c r="A19" s="19" t="s">
        <v>19</v>
      </c>
      <c r="B19" s="191" t="e">
        <f>SUM(B15/B16)/B14</f>
        <v>#DIV/0!</v>
      </c>
      <c r="C19" s="187"/>
      <c r="D19" s="85"/>
      <c r="E19" s="85"/>
    </row>
    <row r="20" spans="1:5" ht="20" customHeight="1">
      <c r="A20" s="19" t="s">
        <v>14</v>
      </c>
      <c r="B20" s="80">
        <f>SUM(C20:E20)</f>
        <v>0</v>
      </c>
      <c r="C20" s="187"/>
      <c r="D20" s="85"/>
      <c r="E20" s="85"/>
    </row>
    <row r="21" spans="1:5" ht="20" customHeight="1">
      <c r="A21" s="21" t="s">
        <v>20</v>
      </c>
      <c r="B21" s="188"/>
      <c r="C21" s="185"/>
      <c r="D21" s="102"/>
      <c r="E21" s="102"/>
    </row>
    <row r="22" spans="1:5" ht="20" customHeight="1">
      <c r="A22" s="15" t="s">
        <v>16</v>
      </c>
      <c r="B22" s="86">
        <f t="shared" ref="B22:B27" si="1">SUM(C22:E22)</f>
        <v>0</v>
      </c>
      <c r="C22" s="187"/>
      <c r="D22" s="85"/>
      <c r="E22" s="85"/>
    </row>
    <row r="23" spans="1:5" ht="20" customHeight="1">
      <c r="A23" s="19" t="s">
        <v>8</v>
      </c>
      <c r="B23" s="186">
        <f t="shared" si="1"/>
        <v>0</v>
      </c>
      <c r="C23" s="192"/>
      <c r="D23" s="82"/>
      <c r="E23" s="82"/>
    </row>
    <row r="24" spans="1:5" ht="20" customHeight="1">
      <c r="A24" s="19" t="s">
        <v>17</v>
      </c>
      <c r="B24" s="186">
        <f t="shared" si="1"/>
        <v>0</v>
      </c>
      <c r="C24" s="192"/>
      <c r="D24" s="82"/>
      <c r="E24" s="82"/>
    </row>
    <row r="25" spans="1:5" ht="20" customHeight="1">
      <c r="A25" s="19" t="s">
        <v>18</v>
      </c>
      <c r="B25" s="80">
        <f t="shared" si="1"/>
        <v>0</v>
      </c>
      <c r="C25" s="192"/>
      <c r="D25" s="82"/>
      <c r="E25" s="82"/>
    </row>
    <row r="26" spans="1:5" ht="20" customHeight="1">
      <c r="A26" s="19" t="s">
        <v>21</v>
      </c>
      <c r="B26" s="94">
        <f t="shared" si="1"/>
        <v>0</v>
      </c>
      <c r="C26" s="192"/>
      <c r="D26" s="82"/>
      <c r="E26" s="82"/>
    </row>
    <row r="27" spans="1:5" ht="20" customHeight="1">
      <c r="A27" s="19" t="s">
        <v>11</v>
      </c>
      <c r="B27" s="86">
        <f t="shared" si="1"/>
        <v>0</v>
      </c>
      <c r="C27" s="187"/>
      <c r="D27" s="85"/>
      <c r="E27" s="85"/>
    </row>
    <row r="28" spans="1:5" ht="20" customHeight="1">
      <c r="A28" s="19" t="s">
        <v>22</v>
      </c>
      <c r="B28" s="186" t="e">
        <f>SUM(B23-B24)/B27</f>
        <v>#DIV/0!</v>
      </c>
      <c r="C28" s="187"/>
      <c r="D28" s="85"/>
      <c r="E28" s="85"/>
    </row>
    <row r="29" spans="1:5" ht="20" customHeight="1">
      <c r="A29" s="19" t="s">
        <v>14</v>
      </c>
      <c r="B29" s="80">
        <f>SUM(C29:E29)</f>
        <v>0</v>
      </c>
      <c r="C29" s="187"/>
      <c r="D29" s="85"/>
      <c r="E29" s="85"/>
    </row>
    <row r="30" spans="1:5" ht="20" customHeight="1">
      <c r="A30" s="24" t="s">
        <v>23</v>
      </c>
      <c r="B30" s="193"/>
      <c r="C30" s="185"/>
      <c r="D30" s="102"/>
      <c r="E30" s="102"/>
    </row>
    <row r="31" spans="1:5" ht="20" customHeight="1">
      <c r="A31" s="19" t="s">
        <v>16</v>
      </c>
      <c r="B31" s="86">
        <f>SUM(C31:E31)</f>
        <v>0</v>
      </c>
      <c r="C31" s="187"/>
      <c r="D31" s="85"/>
      <c r="E31" s="85"/>
    </row>
    <row r="32" spans="1:5" ht="20" customHeight="1">
      <c r="A32" s="19" t="s">
        <v>8</v>
      </c>
      <c r="B32" s="186">
        <f>SUM(C32:E32)</f>
        <v>0</v>
      </c>
      <c r="C32" s="187"/>
      <c r="D32" s="85"/>
      <c r="E32" s="85"/>
    </row>
    <row r="33" spans="1:5" ht="20" customHeight="1">
      <c r="A33" s="19" t="s">
        <v>19</v>
      </c>
      <c r="B33" s="186" t="e">
        <f>SUM(B32/B31)</f>
        <v>#DIV/0!</v>
      </c>
      <c r="C33" s="187"/>
      <c r="D33" s="85"/>
      <c r="E33" s="85"/>
    </row>
    <row r="34" spans="1:5" ht="20" customHeight="1">
      <c r="A34" s="19" t="s">
        <v>11</v>
      </c>
      <c r="B34" s="86">
        <f>SUM(C34:E34)</f>
        <v>0</v>
      </c>
      <c r="C34" s="187"/>
      <c r="D34" s="85"/>
      <c r="E34" s="85"/>
    </row>
    <row r="35" spans="1:5" ht="20" customHeight="1">
      <c r="A35" s="19" t="s">
        <v>14</v>
      </c>
      <c r="B35" s="80">
        <f>SUM(C35:E35)</f>
        <v>0</v>
      </c>
      <c r="C35" s="187"/>
      <c r="D35" s="85"/>
      <c r="E35" s="85"/>
    </row>
    <row r="36" spans="1:5" ht="17" customHeight="1">
      <c r="A36" s="27"/>
      <c r="B36" s="194"/>
      <c r="C36" s="195"/>
      <c r="D36" s="117"/>
      <c r="E36" s="118"/>
    </row>
  </sheetData>
  <phoneticPr fontId="8" type="noConversion"/>
  <pageMargins left="0.7" right="0.7" top="0.75" bottom="0.75" header="0.3" footer="0.3"/>
  <headerFooter>
    <oddFooter>&amp;C&amp;"Helvetica,Regular"&amp;12&amp;K000000&amp;P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</vt:lpstr>
      <vt:lpstr>Q1</vt:lpstr>
      <vt:lpstr>Q2</vt:lpstr>
      <vt:lpstr>Q3</vt:lpstr>
      <vt:lpstr>Q4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Alison de Grassi</cp:lastModifiedBy>
  <dcterms:modified xsi:type="dcterms:W3CDTF">2017-03-30T16:00:18Z</dcterms:modified>
</cp:coreProperties>
</file>